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19260" windowHeight="5985" tabRatio="602" firstSheet="9" activeTab="20"/>
  </bookViews>
  <sheets>
    <sheet name="tab. 1 Výnosy " sheetId="1" r:id="rId1"/>
    <sheet name="tab. 2 Náklady" sheetId="2" r:id="rId2"/>
    <sheet name="tab. 3 HV a Fondy" sheetId="3" r:id="rId3"/>
    <sheet name="tab. 4 čerpání přísp. dle §" sheetId="4" r:id="rId4"/>
    <sheet name="tab. 5 Finan. vypoř. 2016" sheetId="5" r:id="rId5"/>
    <sheet name="tab 5 a zpřesnění přímých NIV" sheetId="6" r:id="rId6"/>
    <sheet name="tab. 6 Tvorba a čerpání fondů" sheetId="7" r:id="rId7"/>
    <sheet name="tab. 7 stav fin fondů" sheetId="8" r:id="rId8"/>
    <sheet name="tab. 8 IF 2016" sheetId="9" r:id="rId9"/>
    <sheet name="tab. 9 Použití IF 2016" sheetId="10" r:id="rId10"/>
    <sheet name="Účelprostř." sheetId="11" state="hidden" r:id="rId11"/>
    <sheet name="ukazatel. - šk. jídelny" sheetId="12" state="hidden" r:id="rId12"/>
    <sheet name="ukaza. -školy" sheetId="13" state="hidden" r:id="rId13"/>
    <sheet name="ukaz. - šk. zařízení" sheetId="14" state="hidden" r:id="rId14"/>
    <sheet name="inv.fond-plán a skutečnost" sheetId="15" state="hidden" r:id="rId15"/>
    <sheet name="inv.fond-jmenovitě" sheetId="16" state="hidden" r:id="rId16"/>
    <sheet name="tab. 10 Zaměst a platy(mzdy)" sheetId="17" r:id="rId17"/>
    <sheet name="tab. 11 Pohledávky " sheetId="18" r:id="rId18"/>
    <sheet name="tab. 12 Invent.zpráva" sheetId="19" r:id="rId19"/>
    <sheet name="List1" sheetId="20" r:id="rId20"/>
    <sheet name="tab. 13 Souhrnná zpráva o kontr" sheetId="21" r:id="rId21"/>
    <sheet name="List2" sheetId="22" r:id="rId22"/>
  </sheets>
  <definedNames>
    <definedName name="_xlnm.Print_Area" localSheetId="4">'tab. 5 Finan. vypoř. 2016'!$A$1:$H$56</definedName>
    <definedName name="Z_3B7DE6FF_2333_4369_9962_05FBEF7DEDC5_.wvu.PrintArea" localSheetId="4" hidden="1">'tab. 5 Finan. vypoř. 2016'!$A$1:$H$56</definedName>
    <definedName name="Z_73687429_8776_4F54_B862_C0DA7F44B585_.wvu.PrintArea" localSheetId="4" hidden="1">'tab. 5 Finan. vypoř. 2016'!$A$1:$H$56</definedName>
  </definedNames>
  <calcPr fullCalcOnLoad="1"/>
</workbook>
</file>

<file path=xl/sharedStrings.xml><?xml version="1.0" encoding="utf-8"?>
<sst xmlns="http://schemas.openxmlformats.org/spreadsheetml/2006/main" count="822" uniqueCount="602">
  <si>
    <t>Výnosy z hlavní a doplňkové činnosti</t>
  </si>
  <si>
    <t>Název školy, škol.zařízení</t>
  </si>
  <si>
    <t>rok 2001</t>
  </si>
  <si>
    <t>rok 2002</t>
  </si>
  <si>
    <t xml:space="preserve">               z toho: produktivní práce žáků</t>
  </si>
  <si>
    <t xml:space="preserve">                            školné</t>
  </si>
  <si>
    <t xml:space="preserve">                            stravné</t>
  </si>
  <si>
    <t xml:space="preserve">                            poplatky za ubytování</t>
  </si>
  <si>
    <t>sk. 64</t>
  </si>
  <si>
    <t xml:space="preserve">              z toho: smluvní a ostatní pokuty a penále</t>
  </si>
  <si>
    <t>Náklady z hlavní a doplňkové činnosti</t>
  </si>
  <si>
    <t>v tis. Kč</t>
  </si>
  <si>
    <t xml:space="preserve">                  z toho: učebnice, učební texty a učební pomůcky</t>
  </si>
  <si>
    <t xml:space="preserve">                              potraviny</t>
  </si>
  <si>
    <t xml:space="preserve">                 z toho: voda   </t>
  </si>
  <si>
    <t xml:space="preserve">                              pára</t>
  </si>
  <si>
    <t xml:space="preserve">                              plyn</t>
  </si>
  <si>
    <t xml:space="preserve">                             elektrická energie</t>
  </si>
  <si>
    <t>spotřeba ost. neskl.dodávek a prodané zboží</t>
  </si>
  <si>
    <t>skup.51</t>
  </si>
  <si>
    <t>skup. 52</t>
  </si>
  <si>
    <t>skup. 53</t>
  </si>
  <si>
    <t>skup. 55</t>
  </si>
  <si>
    <t>x</t>
  </si>
  <si>
    <t>Pokud bude hospodářským výsledkem ztráta - zkomentujte příčiny a přijatá nápravná opatření.</t>
  </si>
  <si>
    <t xml:space="preserve">                                       Ukazatelé počtu žáků a nákladovosti</t>
  </si>
  <si>
    <t xml:space="preserve">                              ( Vyplňuje se pouze za školu  nebo škol. zařízení )</t>
  </si>
  <si>
    <t>číslo</t>
  </si>
  <si>
    <t>index</t>
  </si>
  <si>
    <t>řádku</t>
  </si>
  <si>
    <t>Ukazatel</t>
  </si>
  <si>
    <t xml:space="preserve"> 02/01</t>
  </si>
  <si>
    <t>Kapacita  schválená  MŠMT  (tzv. cílová kapacita)</t>
  </si>
  <si>
    <t>Počet žáků  denního studia</t>
  </si>
  <si>
    <t>Prům. přepočt. evid. počet pedagogických pracovníků</t>
  </si>
  <si>
    <t>Prům. přepočt. evid. počet nepedagogických pracovníků</t>
  </si>
  <si>
    <t xml:space="preserve">Průměrná mzda pedagogického pracovníka                                            </t>
  </si>
  <si>
    <t>Kč</t>
  </si>
  <si>
    <t xml:space="preserve">Průměrná mzda nepedagogického pracovníka                                      </t>
  </si>
  <si>
    <t xml:space="preserve">Výnosy z produktivní práce na žáka                                                                          </t>
  </si>
  <si>
    <t xml:space="preserve">  z toho:  Mzdové náklady na žáka                                                          </t>
  </si>
  <si>
    <t xml:space="preserve">               Odvody sociál. a zdrav. pojištění na žáka (vč. FKSP)</t>
  </si>
  <si>
    <t>Použitý příspěvek na provoz z rozpočtu kraje</t>
  </si>
  <si>
    <t xml:space="preserve">  z toho:  Mzdové náklady na žáka (včetně dopl. činnosti)</t>
  </si>
  <si>
    <t xml:space="preserve">               Skutečné ONIV na žáka (přímé i provozní)</t>
  </si>
  <si>
    <t xml:space="preserve">Výdaje na učebnice, učeb.texty a zákl.škol.potřeby  na žáka                                                                    </t>
  </si>
  <si>
    <t>Vysvětlivky:</t>
  </si>
  <si>
    <t>počet žáků určete jako vážený průměr: 2/3 * počet za obd. 1.-8. + 1/3 * počet za obd. 9.-12.</t>
  </si>
  <si>
    <t>kontrolní vazby:  (ř.11 = ř.12 + ř.13 + ř.14)</t>
  </si>
  <si>
    <t xml:space="preserve">                 (ř.17 = ř.18 + ř.19+ ř.20)</t>
  </si>
  <si>
    <t>Vypracoval:                                                  Telefon:</t>
  </si>
  <si>
    <t>Datum:</t>
  </si>
  <si>
    <t xml:space="preserve">Odpovídá: </t>
  </si>
  <si>
    <r>
      <t>sl.3=sl.2/sl.1</t>
    </r>
    <r>
      <rPr>
        <b/>
        <sz val="8"/>
        <rFont val="Arial CE"/>
        <family val="2"/>
      </rPr>
      <t xml:space="preserve"> </t>
    </r>
  </si>
  <si>
    <r>
      <t xml:space="preserve">Počet žáků  studia při zaměstnání </t>
    </r>
  </si>
  <si>
    <r>
      <t xml:space="preserve">Počet žáků na  1 pedagog. pracovníka </t>
    </r>
    <r>
      <rPr>
        <b/>
        <vertAlign val="superscript"/>
        <sz val="9"/>
        <rFont val="Times New Roman"/>
        <family val="1"/>
      </rPr>
      <t>1)</t>
    </r>
  </si>
  <si>
    <r>
      <t xml:space="preserve">Počet žáků na 1 nepedagog. pracovníka </t>
    </r>
    <r>
      <rPr>
        <b/>
        <vertAlign val="superscript"/>
        <sz val="9"/>
        <rFont val="Times New Roman"/>
        <family val="1"/>
      </rPr>
      <t>1)</t>
    </r>
  </si>
  <si>
    <r>
      <t xml:space="preserve">Použitá dotace přímých výdajů ze SR  na žáka </t>
    </r>
    <r>
      <rPr>
        <b/>
        <vertAlign val="superscript"/>
        <sz val="9"/>
        <rFont val="Times New Roman"/>
        <family val="1"/>
      </rPr>
      <t>1)</t>
    </r>
    <r>
      <rPr>
        <b/>
        <sz val="9"/>
        <rFont val="Times New Roman"/>
        <family val="1"/>
      </rPr>
      <t xml:space="preserve"> </t>
    </r>
  </si>
  <si>
    <r>
      <t xml:space="preserve">              </t>
    </r>
    <r>
      <rPr>
        <sz val="9"/>
        <rFont val="Times New Roman"/>
        <family val="1"/>
      </rPr>
      <t xml:space="preserve"> Použité přímé ONIV na žáka</t>
    </r>
  </si>
  <si>
    <r>
      <t xml:space="preserve">              </t>
    </r>
    <r>
      <rPr>
        <sz val="9"/>
        <rFont val="Times New Roman"/>
        <family val="1"/>
      </rPr>
      <t xml:space="preserve"> Použité provozní ONIV na žáka</t>
    </r>
  </si>
  <si>
    <r>
      <t>Skutečné NIV na žáka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>vč. MRZ</t>
    </r>
    <r>
      <rPr>
        <b/>
        <vertAlign val="superscript"/>
        <sz val="9"/>
        <rFont val="Times New Roman"/>
        <family val="1"/>
      </rPr>
      <t>1)</t>
    </r>
    <r>
      <rPr>
        <b/>
        <sz val="9"/>
        <rFont val="Times New Roman"/>
        <family val="1"/>
      </rPr>
      <t xml:space="preserve"> </t>
    </r>
    <r>
      <rPr>
        <b/>
        <vertAlign val="superscript"/>
        <sz val="9"/>
        <rFont val="Times New Roman"/>
        <family val="1"/>
      </rPr>
      <t>2)</t>
    </r>
    <r>
      <rPr>
        <b/>
        <sz val="9"/>
        <rFont val="Times New Roman"/>
        <family val="1"/>
      </rPr>
      <t xml:space="preserve"> </t>
    </r>
  </si>
  <si>
    <r>
      <t xml:space="preserve">Náklady na energii na žáka  </t>
    </r>
    <r>
      <rPr>
        <vertAlign val="superscript"/>
        <sz val="9"/>
        <rFont val="Times New Roman"/>
        <family val="1"/>
      </rPr>
      <t xml:space="preserve">1)  </t>
    </r>
    <r>
      <rPr>
        <sz val="9"/>
        <rFont val="Times New Roman"/>
        <family val="1"/>
      </rPr>
      <t xml:space="preserve">                                                                    </t>
    </r>
  </si>
  <si>
    <r>
      <t xml:space="preserve">Náklady na materiál na žáka  </t>
    </r>
    <r>
      <rPr>
        <vertAlign val="superscript"/>
        <sz val="9"/>
        <rFont val="Times New Roman"/>
        <family val="1"/>
      </rPr>
      <t xml:space="preserve">1)  </t>
    </r>
    <r>
      <rPr>
        <sz val="9"/>
        <rFont val="Times New Roman"/>
        <family val="1"/>
      </rPr>
      <t xml:space="preserve">                                                                   </t>
    </r>
  </si>
  <si>
    <r>
      <t xml:space="preserve">Náklady na telekomunikace na žáka  </t>
    </r>
    <r>
      <rPr>
        <vertAlign val="superscript"/>
        <sz val="9"/>
        <rFont val="Times New Roman"/>
        <family val="1"/>
      </rPr>
      <t xml:space="preserve">1)  </t>
    </r>
  </si>
  <si>
    <r>
      <t xml:space="preserve">Náklady na telekomunikace na zaměstnance  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                                     </t>
    </r>
  </si>
  <si>
    <r>
      <t>1)</t>
    </r>
    <r>
      <rPr>
        <sz val="9"/>
        <rFont val="Times New Roman"/>
        <family val="1"/>
      </rPr>
      <t xml:space="preserve">  při výpočtu použít:  ř.2 + 1/3  ř.3</t>
    </r>
  </si>
  <si>
    <r>
      <t xml:space="preserve">2) </t>
    </r>
    <r>
      <rPr>
        <sz val="9"/>
        <rFont val="Times New Roman"/>
        <family val="1"/>
      </rPr>
      <t xml:space="preserve"> MRZ - mimorozpočtové zdroje včetně doplňkové činnosti</t>
    </r>
  </si>
  <si>
    <t xml:space="preserve">                                        (Vyplňuje se pouze za školní jídelny)</t>
  </si>
  <si>
    <t>Adresa školní jídelny:</t>
  </si>
  <si>
    <t xml:space="preserve"> Prům. počet ž. dle obědů odebraných žáky v roce 2002</t>
  </si>
  <si>
    <t xml:space="preserve"> Prům.počet  z. dle obědů odebraných zaměstnanci škol a zař. v r. 2002</t>
  </si>
  <si>
    <t>Prům. přepočtený evid. počet zaměstnanců ŠJ celkem</t>
  </si>
  <si>
    <t xml:space="preserve">     z toho - pracovníci v hlavní činnosti </t>
  </si>
  <si>
    <t xml:space="preserve">                - pracovníci v doplňkové činnosti</t>
  </si>
  <si>
    <t>Počet žáků na 1 zaměstnance hlavní činnosti</t>
  </si>
  <si>
    <t xml:space="preserve">Průměrná mzda zaměstnance ŠJ v hlavní činnosti                                         </t>
  </si>
  <si>
    <t>ř. 2 a 4 - údaje dle zahaj. výkazů: určete jako vážený průměr: 2/3 * počet za obd. 1.-8. + 1/3 * počet za obd. 9.-12</t>
  </si>
  <si>
    <t>pro stanovení údajů v ř. 13, 14, 15, 17, 22, 23 použijte průměrný počet stravov. žáků z ř. 3</t>
  </si>
  <si>
    <t xml:space="preserve">prům. počet strávníků (žáků, zaměstnanců) lze ideálně určit jako podíl: </t>
  </si>
  <si>
    <t xml:space="preserve"> celkový počet odebraných obědů/ počet dní v roce, po které se vařilo</t>
  </si>
  <si>
    <r>
      <t xml:space="preserve">Počet </t>
    </r>
    <r>
      <rPr>
        <b/>
        <sz val="9"/>
        <rFont val="Times New Roman"/>
        <family val="1"/>
      </rPr>
      <t xml:space="preserve"> žáků</t>
    </r>
    <r>
      <rPr>
        <sz val="9"/>
        <rFont val="Times New Roman"/>
        <family val="1"/>
      </rPr>
      <t xml:space="preserve">  stravujících se ve ŠJ (přihlášených)</t>
    </r>
  </si>
  <si>
    <r>
      <t xml:space="preserve">Počet </t>
    </r>
    <r>
      <rPr>
        <b/>
        <sz val="9"/>
        <rFont val="Times New Roman"/>
        <family val="1"/>
      </rPr>
      <t>zaměstnanců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škol </t>
    </r>
    <r>
      <rPr>
        <sz val="9"/>
        <rFont val="Times New Roman"/>
        <family val="1"/>
      </rPr>
      <t>(škol. zař.) stravujících se ve ŠJ (přihl.)</t>
    </r>
  </si>
  <si>
    <r>
      <t xml:space="preserve">Průměr. počet </t>
    </r>
    <r>
      <rPr>
        <b/>
        <sz val="9"/>
        <rFont val="Times New Roman"/>
        <family val="1"/>
      </rPr>
      <t>cizích</t>
    </r>
    <r>
      <rPr>
        <sz val="9"/>
        <rFont val="Times New Roman"/>
        <family val="1"/>
      </rPr>
      <t xml:space="preserve"> strávníků (v rámci </t>
    </r>
    <r>
      <rPr>
        <b/>
        <sz val="9"/>
        <rFont val="Times New Roman"/>
        <family val="1"/>
      </rPr>
      <t>doplňkové činnosti</t>
    </r>
    <r>
      <rPr>
        <sz val="9"/>
        <rFont val="Times New Roman"/>
        <family val="1"/>
      </rPr>
      <t>)</t>
    </r>
  </si>
  <si>
    <r>
      <t xml:space="preserve">              </t>
    </r>
    <r>
      <rPr>
        <sz val="9"/>
        <rFont val="Times New Roman"/>
        <family val="1"/>
      </rPr>
      <t xml:space="preserve"> Použité provozní ONIV na žáka ( prům. z ř. 3)</t>
    </r>
  </si>
  <si>
    <r>
      <t>Skutečné NIV na žáka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>vč. MRZ</t>
    </r>
    <r>
      <rPr>
        <b/>
        <vertAlign val="superscript"/>
        <sz val="9"/>
        <rFont val="Times New Roman"/>
        <family val="1"/>
      </rPr>
      <t>1)</t>
    </r>
  </si>
  <si>
    <r>
      <t xml:space="preserve">1) </t>
    </r>
    <r>
      <rPr>
        <sz val="9"/>
        <rFont val="Times New Roman"/>
        <family val="1"/>
      </rPr>
      <t xml:space="preserve"> MRZ - mimorozpočtové zdroje</t>
    </r>
  </si>
  <si>
    <t xml:space="preserve">                                                     Přehled o čerpání účelových prostředků</t>
  </si>
  <si>
    <t xml:space="preserve">                                                 poskytnutých škole a školskému zařízení - PO</t>
  </si>
  <si>
    <t>Vyčerpáno</t>
  </si>
  <si>
    <t xml:space="preserve">                    Přiděleno 2002</t>
  </si>
  <si>
    <t>Rozdíl</t>
  </si>
  <si>
    <t>Vývoj. ukazatel</t>
  </si>
  <si>
    <t>Účelové prostředky</t>
  </si>
  <si>
    <t>původně</t>
  </si>
  <si>
    <t>po změnách účelovosti</t>
  </si>
  <si>
    <t>2002*</t>
  </si>
  <si>
    <t>2002/2001</t>
  </si>
  <si>
    <t>5=4-3</t>
  </si>
  <si>
    <t>6=4/1</t>
  </si>
  <si>
    <t>integrace romské komunity</t>
  </si>
  <si>
    <t>(UZ 98138)</t>
  </si>
  <si>
    <t xml:space="preserve">na preventivní programy v  </t>
  </si>
  <si>
    <t>oblasti protidrogové politiky</t>
  </si>
  <si>
    <t>(UZ 33163)</t>
  </si>
  <si>
    <t>sociální prevence a prevence</t>
  </si>
  <si>
    <t>kriminality</t>
  </si>
  <si>
    <t>(UZ 33122)</t>
  </si>
  <si>
    <t>na soutěže a přehlídky</t>
  </si>
  <si>
    <t>(UZ 33166)</t>
  </si>
  <si>
    <t>realizace státní informační</t>
  </si>
  <si>
    <t>politiky ve vzdělávaní</t>
  </si>
  <si>
    <t>(UZ 33245)</t>
  </si>
  <si>
    <t xml:space="preserve"> </t>
  </si>
  <si>
    <t>DVVP</t>
  </si>
  <si>
    <t>(UZ 33149)</t>
  </si>
  <si>
    <t>jiné celkem</t>
  </si>
  <si>
    <t>v tom: uvést jmenovitě</t>
  </si>
  <si>
    <t>CELKEM</t>
  </si>
  <si>
    <t>* ve sloupci 4 uvádějte pouze skutečně vyčerpané účelové prostředky, tzn. že sloupec 4 bude maximálně roven údaji ve sloupci 3</t>
  </si>
  <si>
    <t>Vypracoval:</t>
  </si>
  <si>
    <t>Telefon:</t>
  </si>
  <si>
    <t>Odpovídá:</t>
  </si>
  <si>
    <t>tab.č.6</t>
  </si>
  <si>
    <t>Název školy, škol.zařízení:</t>
  </si>
  <si>
    <t>tab.č.7</t>
  </si>
  <si>
    <t>Název školy,škol.zařízení:</t>
  </si>
  <si>
    <t>tab.č.8</t>
  </si>
  <si>
    <t>celkem</t>
  </si>
  <si>
    <t>Poznámka:</t>
  </si>
  <si>
    <t>SKUTEČNÉ POUŽITÍ INVESTIČNÍHO FONDU V ROCE 2002</t>
  </si>
  <si>
    <t>tab.č.14</t>
  </si>
  <si>
    <t>Tabulka je zpracována jako vzor, doplňujte řádky dle potřeby</t>
  </si>
  <si>
    <t>Rok 2002</t>
  </si>
  <si>
    <t>Věcný obsah                                                    Jmenovitě vypsat</t>
  </si>
  <si>
    <t>Skutečnost k 31.12.02 celkem na akci</t>
  </si>
  <si>
    <t>Zdroje</t>
  </si>
  <si>
    <t>k 31.12.2001</t>
  </si>
  <si>
    <t>Investiční fond PO</t>
  </si>
  <si>
    <t>Dotace od zřizovatele</t>
  </si>
  <si>
    <t>Opravy a údržba nemovitého majetku NIV  celkem</t>
  </si>
  <si>
    <t>z toho: akce</t>
  </si>
  <si>
    <t>Rekonstrukce a modernizace - IV celkem</t>
  </si>
  <si>
    <t xml:space="preserve">z toho: akce </t>
  </si>
  <si>
    <t>Pořízení dlouhodobého majetku - SZNN celkem</t>
  </si>
  <si>
    <t>z toho: jmenovitě</t>
  </si>
  <si>
    <t>Ostatní použití /např. splátky úvěrů/</t>
  </si>
  <si>
    <t>Odvod zřizovateli</t>
  </si>
  <si>
    <t>Úhrn použití za organizaci</t>
  </si>
  <si>
    <t>Vypracoval:                         Telefon:</t>
  </si>
  <si>
    <t xml:space="preserve">           Odpovídá:</t>
  </si>
  <si>
    <t>Celkem</t>
  </si>
  <si>
    <t xml:space="preserve">                     ( Vyplňuje se za další součásti - domov mládeže, školní klub )</t>
  </si>
  <si>
    <t>tab.č.9</t>
  </si>
  <si>
    <t xml:space="preserve">Počet žáků  </t>
  </si>
  <si>
    <t xml:space="preserve">Počet žáků na  1 pedagog. pracovníka </t>
  </si>
  <si>
    <t xml:space="preserve">Počet žáků na 1 nepedagog. pracovníka </t>
  </si>
  <si>
    <t>kontrolní vazby:  (ř.9 = ř.10 + ř.11 + ř.12)</t>
  </si>
  <si>
    <t xml:space="preserve">                 (ř.15 = ř.16 + ř.17+ ř.18)</t>
  </si>
  <si>
    <r>
      <t>Skutečné NIV na žáka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>vč. MRZ</t>
    </r>
    <r>
      <rPr>
        <b/>
        <vertAlign val="superscript"/>
        <sz val="9"/>
        <rFont val="Times New Roman"/>
        <family val="1"/>
      </rPr>
      <t>1)</t>
    </r>
    <r>
      <rPr>
        <b/>
        <sz val="9"/>
        <rFont val="Times New Roman"/>
        <family val="1"/>
      </rPr>
      <t xml:space="preserve"> </t>
    </r>
  </si>
  <si>
    <r>
      <t xml:space="preserve">1) </t>
    </r>
    <r>
      <rPr>
        <sz val="10"/>
        <rFont val="Times New Roman"/>
        <family val="1"/>
      </rPr>
      <t xml:space="preserve"> MRZ - mimorozpočtové zdroje včetně doplňkové činnosti</t>
    </r>
  </si>
  <si>
    <t>POROVNÁNÍ PLÁNU A SKUTEČNÉHO ČERPÁNÍ INVESTIČNÍHO FONDU V ROCE 2002</t>
  </si>
  <si>
    <t>tab.č. 13</t>
  </si>
  <si>
    <t>Investiční fond /účet 916</t>
  </si>
  <si>
    <t>P.č.</t>
  </si>
  <si>
    <t>KAPITÁLOVÝ ROZPOČET</t>
  </si>
  <si>
    <t>Schválený návrh Radou 24.7.2002*</t>
  </si>
  <si>
    <t xml:space="preserve">Skutečnost k 31.12. 2002 </t>
  </si>
  <si>
    <t xml:space="preserve">Finanční krytí 2002 </t>
  </si>
  <si>
    <t>stav investičního fondu k 1.1.</t>
  </si>
  <si>
    <t>příděl z rezervního fondu organizace</t>
  </si>
  <si>
    <t>příděl z odpisů dlouhodobého majetku</t>
  </si>
  <si>
    <t xml:space="preserve">invest.dotace z rozpočtu zřizovatele (kraje) </t>
  </si>
  <si>
    <t>investiční dotace ze SR a SF **</t>
  </si>
  <si>
    <t>ostatní zdroje</t>
  </si>
  <si>
    <t>ZDROJE FONDU CELKEM</t>
  </si>
  <si>
    <t>opravy a údržba nemovitého majetku NIV</t>
  </si>
  <si>
    <t xml:space="preserve">rekonstrukce a modernizace, nástavby, vestavby- IV </t>
  </si>
  <si>
    <t>pořízení dlouhodobého majetku - SZNN</t>
  </si>
  <si>
    <t>ostatní použití (např. splátky inv.úvěrů)</t>
  </si>
  <si>
    <t>odvod do rozpočtu zřizovatele</t>
  </si>
  <si>
    <t>POUŽITÍ FONDU CELKEM</t>
  </si>
  <si>
    <t>Stav investičního fondu k 31.12. 2002 ***</t>
  </si>
  <si>
    <t>Vypracoval:                                 Telefon:</t>
  </si>
  <si>
    <t xml:space="preserve">         Datum:</t>
  </si>
  <si>
    <t>Pozn. Tabulka má přímou vazbu na plán investic organizace a rezervní fond</t>
  </si>
  <si>
    <t>Pro vyplnění výše uvedené tabulky je nutné postupovat dle §31 zákona č. 250/2000 Sb. a schváleného</t>
  </si>
  <si>
    <t xml:space="preserve">odpisového plánu </t>
  </si>
  <si>
    <t>*/ uvede se schválený návrh + další individuální akce schválené Radou Královéhradeckého kraje nebo Mgr. Vrbou</t>
  </si>
  <si>
    <t>**/ netýká se dotace ze SR ( MF, MŠMT) čerpaná na účtu spořitelny</t>
  </si>
  <si>
    <t>IV- investiční výdaje, NIV -neinvestiční výdaje, SZNN - stroje a zařízení nezahrnuté do nákladů staveb, nad 40 tis. Kč</t>
  </si>
  <si>
    <t>***/ stav investičního fondu  a finanční krytí bude navazovat na rozvahu k  31.12.2002</t>
  </si>
  <si>
    <t>Finanční fondy příspěvkových organizací</t>
  </si>
  <si>
    <t>Běžný účet</t>
  </si>
  <si>
    <t>Běžný účet FKSP</t>
  </si>
  <si>
    <t>Fond odměn</t>
  </si>
  <si>
    <t>FKSP</t>
  </si>
  <si>
    <t>Fond rezervní</t>
  </si>
  <si>
    <t>V případě nekrytí finančních fondů finančními prostředky uveďte důvod a navržené opatření k jeho odstranění.</t>
  </si>
  <si>
    <t xml:space="preserve">                          Telefon:</t>
  </si>
  <si>
    <t>počet</t>
  </si>
  <si>
    <t>platová</t>
  </si>
  <si>
    <t>pracovníků</t>
  </si>
  <si>
    <t>v Kč</t>
  </si>
  <si>
    <t>třída</t>
  </si>
  <si>
    <t>Učitelé</t>
  </si>
  <si>
    <t>Vychovatelé</t>
  </si>
  <si>
    <t>THP</t>
  </si>
  <si>
    <t>Vypracoval:               Telefon:                        Datum:                        Odpovídá:</t>
  </si>
  <si>
    <t>i</t>
  </si>
  <si>
    <t>Skutečnost</t>
  </si>
  <si>
    <t>REZERVNÍ FOND</t>
  </si>
  <si>
    <t>FOND ODMĚN</t>
  </si>
  <si>
    <t>Zpracoval:</t>
  </si>
  <si>
    <t>UKAZATEL</t>
  </si>
  <si>
    <t>Název součástí</t>
  </si>
  <si>
    <t>Paragr.</t>
  </si>
  <si>
    <t>Kategorie zaměstnanců</t>
  </si>
  <si>
    <t>Číslo řádku</t>
  </si>
  <si>
    <t>Průměrný</t>
  </si>
  <si>
    <t>- z hlavní činnosti</t>
  </si>
  <si>
    <t>- z doplňkové činnosti</t>
  </si>
  <si>
    <t>Ztráta z hospodaření celkem</t>
  </si>
  <si>
    <t>Krytí ztráty:</t>
  </si>
  <si>
    <t>- na vrub rezervního fondu</t>
  </si>
  <si>
    <t>Nerozděleno *)</t>
  </si>
  <si>
    <t xml:space="preserve">Pro vyplnění výše uvedené tabulky je nutné postupovat dle §31 zákona č. 250/2000 Sb. </t>
  </si>
  <si>
    <t xml:space="preserve">IV- investiční výdaje, NIV -neinvestiční výdaje, </t>
  </si>
  <si>
    <t>SZNN - stroje a zařízení nezahrnuté do nákladů staveb, nad 40 tis. Kč</t>
  </si>
  <si>
    <t>SR - státní rozpočet, SF - státní fond</t>
  </si>
  <si>
    <t>Věcný obsah                                                    jmenovitě vypsat</t>
  </si>
  <si>
    <t>Odvod do rozpočtu zřizovatele</t>
  </si>
  <si>
    <t xml:space="preserve">Vypracoval, jméno, podpis:                         </t>
  </si>
  <si>
    <t xml:space="preserve">               Datum:</t>
  </si>
  <si>
    <t>- nekryto</t>
  </si>
  <si>
    <t>Stav po přídělu (sl.1+ sl.2)</t>
  </si>
  <si>
    <t>Účelový
znak</t>
  </si>
  <si>
    <t>a</t>
  </si>
  <si>
    <t>b</t>
  </si>
  <si>
    <t>4 = 1 - 2 - 3</t>
  </si>
  <si>
    <t>Projekty romské komunity</t>
  </si>
  <si>
    <t>Program protidrogové politiky</t>
  </si>
  <si>
    <t>Soutěže</t>
  </si>
  <si>
    <t>Ostatní - uveďte jednotlivé tituly účelových dotací:</t>
  </si>
  <si>
    <t>Sestavil:</t>
  </si>
  <si>
    <t>Kontroloval:</t>
  </si>
  <si>
    <t>Datum a podpis:</t>
  </si>
  <si>
    <t xml:space="preserve">Na některé složitější a finančně náročnější opravy, rekonstrukce a modernizace celé hrazené   </t>
  </si>
  <si>
    <t xml:space="preserve">Na tyto akce provedete vyúčtování, které bude obsahovat: </t>
  </si>
  <si>
    <t xml:space="preserve">stavební ohlášení, nebo stavební povolení s nabytím právní moci, jednotlivé faktury podepsané ředitelem </t>
  </si>
  <si>
    <t>Do tabulky se uvede pouze název a celkový součet za danou akci.</t>
  </si>
  <si>
    <t>tab. č. 3</t>
  </si>
  <si>
    <t>Jako podklad použijte výkaz P 1-04 za období 1-12 sumarizovaný za organizaci celkem</t>
  </si>
  <si>
    <t>Organizace:</t>
  </si>
  <si>
    <t>ř.</t>
  </si>
  <si>
    <t>finanční krytí                                      sl.2</t>
  </si>
  <si>
    <t>Doklady budou založeny na škole u akce pro případnou kontrolu.</t>
  </si>
  <si>
    <t>Učitelé odborného výcviku</t>
  </si>
  <si>
    <t>Ostatní pedagogové</t>
  </si>
  <si>
    <t>Obchodně provozní pracovníci</t>
  </si>
  <si>
    <t>Ostatní pracovníci</t>
  </si>
  <si>
    <t>tab. č. 8</t>
  </si>
  <si>
    <t>tab. č. 9</t>
  </si>
  <si>
    <t>tab. č. 11</t>
  </si>
  <si>
    <t>roční plat</t>
  </si>
  <si>
    <t>z toho:</t>
  </si>
  <si>
    <t xml:space="preserve">Přímé náklady na vzdělávání </t>
  </si>
  <si>
    <t xml:space="preserve">a schváleného odpisového plánu. </t>
  </si>
  <si>
    <t>Je nutné vyplňovat oba sloupce  ( investiční fond a jeho finanční krytí)</t>
  </si>
  <si>
    <t>Finanční krytí uveďte dle skutečnosti (shodné s tabulkou č. 7).</t>
  </si>
  <si>
    <t>ostatní dotace</t>
  </si>
  <si>
    <t>14/c</t>
  </si>
  <si>
    <t>FRR - dotace kraje</t>
  </si>
  <si>
    <t>14/b</t>
  </si>
  <si>
    <t>z toho:                      skutečný IF ( bez dotací)</t>
  </si>
  <si>
    <t>14/a</t>
  </si>
  <si>
    <t>pořízení dlouhodobého majetku           SZNN</t>
  </si>
  <si>
    <t xml:space="preserve">rekonstrukce a modernizace                     IV </t>
  </si>
  <si>
    <t>opravy a údržba nemovitého majetku       NIV</t>
  </si>
  <si>
    <t xml:space="preserve">jiné investiční dotace ze SR, SF </t>
  </si>
  <si>
    <t>zápis o předání a převzetí díla,</t>
  </si>
  <si>
    <t>rekapitulaci jednotlivých plateb na danou akci,</t>
  </si>
  <si>
    <t>z toho: akce  jmenovitě</t>
  </si>
  <si>
    <t>z toho: akce jmenovitě</t>
  </si>
  <si>
    <t>Opravy a údržba nemovitého majetku  - NIV  celkem</t>
  </si>
  <si>
    <t>Jiné zdroje                         ( dotace od zřizovatele , SR, SF)</t>
  </si>
  <si>
    <t>Jako podklad použijte výkaz P 1-04 za období leden a prosinec, nebo rozborové sestavy.</t>
  </si>
  <si>
    <t>Fond odměn - účet 411</t>
  </si>
  <si>
    <t>investiční fond                        ( 416)     sl.1</t>
  </si>
  <si>
    <t>Provozní pracovníci</t>
  </si>
  <si>
    <t xml:space="preserve">                z toho: opravy a udržování</t>
  </si>
  <si>
    <t xml:space="preserve">                             nájemné</t>
  </si>
  <si>
    <t xml:space="preserve">                             telekomunikace</t>
  </si>
  <si>
    <t>Neinvestiční příspěvek bez transferů z Fondu rozvoje a reprodukce KHK</t>
  </si>
  <si>
    <t xml:space="preserve">z toho: </t>
  </si>
  <si>
    <t>mzdy (platy+OON) z příspěvku na provoz</t>
  </si>
  <si>
    <t>Odvody
+FKSP z příspěvku na provoz</t>
  </si>
  <si>
    <t xml:space="preserve">Doplňový ukazatel limit mzdových prostředků </t>
  </si>
  <si>
    <t>hrazených z příspěvku na provoz</t>
  </si>
  <si>
    <t>kolaudační souhlas, smlouvy o dílo (všechny platby musí být podloženy smlouvou)</t>
  </si>
  <si>
    <r>
      <t xml:space="preserve">                </t>
    </r>
    <r>
      <rPr>
        <sz val="9"/>
        <rFont val="Arial CE"/>
        <family val="2"/>
      </rPr>
      <t>z toho: mzdové náklady z dotace zřizovatele</t>
    </r>
  </si>
  <si>
    <t>645, 646</t>
  </si>
  <si>
    <t>sk. 66</t>
  </si>
  <si>
    <t>Rezervní fond - účet 413</t>
  </si>
  <si>
    <t>tab. č. 7</t>
  </si>
  <si>
    <t>sk. 67</t>
  </si>
  <si>
    <t>sk. 60</t>
  </si>
  <si>
    <t>skup. 54</t>
  </si>
  <si>
    <t>VZOR</t>
  </si>
  <si>
    <t>IČ:</t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</si>
  <si>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1"/>
        <rFont val="Calibri"/>
        <family val="2"/>
      </rPr>
      <t>Podstatné skutečnosti o provedených inventurách</t>
    </r>
  </si>
  <si>
    <r>
      <t>1.1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</rPr>
      <t>Plán inventur</t>
    </r>
  </si>
  <si>
    <t>Plán inventur byl včas zpracován a řádně schválen.</t>
  </si>
  <si>
    <r>
      <t>1.2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</rPr>
      <t>Inventarizační komise</t>
    </r>
  </si>
  <si>
    <r>
      <t>1.3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</rPr>
      <t>Proškolení</t>
    </r>
  </si>
  <si>
    <r>
      <t>1.4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</rPr>
      <t>Podmínky pro zjišťování skutečného stavu, zajištění součinnosti zaměstnanců</t>
    </r>
  </si>
  <si>
    <t>Nebyly zjištěny odchylky od žádoucího stavu.</t>
  </si>
  <si>
    <r>
      <t>1.5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</rPr>
      <t>Odsouhlasení pohledávek a závazků</t>
    </r>
  </si>
  <si>
    <t>Písemně byly odsouhlaseny pohledávky a závazky nad 30 000 Kč v jednotlivém případě.</t>
  </si>
  <si>
    <t>Datum zpracování:</t>
  </si>
  <si>
    <t xml:space="preserve">Byla zřízena  hlavní inventarizační komise a  (počet)  dílčích inventarizačních komisí podle </t>
  </si>
  <si>
    <t xml:space="preserve">pravidel pro jmenování členů inventarizačních komisí. Hlavní inventarizační komise </t>
  </si>
  <si>
    <t xml:space="preserve">(případně někdo jiný) řídila a kontrolovala činnosti dílčích inventarizačních komisí a </t>
  </si>
  <si>
    <t xml:space="preserve">sestavila tuto inventarizační zprávu. </t>
  </si>
  <si>
    <t xml:space="preserve">Proškolení proběhlo dne ……..   a je doloženo záznamem (co bylo předmětem školení) </t>
  </si>
  <si>
    <t xml:space="preserve">včetně prezenční listiny, která zároveň slouží jako podpisové vzory pro provedení </t>
  </si>
  <si>
    <t>inventarizace.  Proškolení provedl …………………….</t>
  </si>
  <si>
    <t xml:space="preserve">Nebylo stanoveno odsouhlasení pohledávek a závazků, protože to není v zájmu účetní </t>
  </si>
  <si>
    <t>jednotky.</t>
  </si>
  <si>
    <t>inventuru)</t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</si>
  <si>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1"/>
        <rFont val="Calibri"/>
        <family val="2"/>
      </rPr>
      <t xml:space="preserve">Seznam dodatečných inventurních soupisů </t>
    </r>
    <r>
      <rPr>
        <sz val="11"/>
        <rFont val="Calibri"/>
        <family val="2"/>
      </rPr>
      <t>(pokud organizace prováděla rozdílovou</t>
    </r>
    <r>
      <rPr>
        <b/>
        <sz val="11"/>
        <rFont val="Calibri"/>
        <family val="2"/>
      </rPr>
      <t xml:space="preserve"> </t>
    </r>
  </si>
  <si>
    <t>Vybavení škol pomůckami kompenzačního a rehabilitačního charakteru</t>
  </si>
  <si>
    <t>Podpora organizace a ukončování středního vzdělávání maturitní zkouškou na vybraných školách v podzimním zkušebním období</t>
  </si>
  <si>
    <t>příspěvek 
na provoz celkem</t>
  </si>
  <si>
    <t>tab. č. 6</t>
  </si>
  <si>
    <t xml:space="preserve"> Odvody na pojistné</t>
  </si>
  <si>
    <t xml:space="preserve"> Odvody na FKSP</t>
  </si>
  <si>
    <t xml:space="preserve"> ONIV</t>
  </si>
  <si>
    <t>Orientační ukazatele rozpočtu přímých NIV (ÚZ 33353)</t>
  </si>
  <si>
    <t>Finanční fondy organizace a jejich krytí</t>
  </si>
  <si>
    <t>Tvorba a čerpání rezervního fondu, fondu odměn a FKSP</t>
  </si>
  <si>
    <t>1</t>
  </si>
  <si>
    <t>2</t>
  </si>
  <si>
    <t>skup. 50</t>
  </si>
  <si>
    <t>506,507,508</t>
  </si>
  <si>
    <t xml:space="preserve">                             cestovné</t>
  </si>
  <si>
    <t>skup. 59</t>
  </si>
  <si>
    <t>skup. 56</t>
  </si>
  <si>
    <t xml:space="preserve"> A. Výsledek hospodaření</t>
  </si>
  <si>
    <t xml:space="preserve"> B. Krytí zhoršeného výsledku  hospodáření</t>
  </si>
  <si>
    <t xml:space="preserve"> C. Návrh rozdělení zlepšeného výsledku hospodaření</t>
  </si>
  <si>
    <t>*) Uveďte důvody nerozdělení VH - komentář</t>
  </si>
  <si>
    <t>Příděl ze zlepšeného  výsledku hosp.</t>
  </si>
  <si>
    <t>Výsledek hospodaření po zdanění</t>
  </si>
  <si>
    <t>Zaměstnanci a platy (mzdy) včetně ESF</t>
  </si>
  <si>
    <t xml:space="preserve">                             semináře, školení</t>
  </si>
  <si>
    <t xml:space="preserve">                             ochranné pracovní pomůcky</t>
  </si>
  <si>
    <t xml:space="preserve">                             příděl FKSP</t>
  </si>
  <si>
    <t>Číslo účtu</t>
  </si>
  <si>
    <t>Název účtu</t>
  </si>
  <si>
    <t>Účetní stav</t>
  </si>
  <si>
    <t>Skuteč. stav</t>
  </si>
  <si>
    <t>Fyzic/Doklad.</t>
  </si>
  <si>
    <t xml:space="preserve">sloupec 2 - vyplňuje se, pokud příjemce provedl vratku dotace, případně její části již v průběhu roku zpět na účet kraje a vratka nebyla zohledněna v úpravě rozpočtu, </t>
  </si>
  <si>
    <t xml:space="preserve">tab.č. 5 a </t>
  </si>
  <si>
    <t>tab. č. 10</t>
  </si>
  <si>
    <t>tab. č. 1</t>
  </si>
  <si>
    <t>tab. č. 2</t>
  </si>
  <si>
    <t>tab. č. 4</t>
  </si>
  <si>
    <t>5=3/1</t>
  </si>
  <si>
    <t>6=4/2</t>
  </si>
  <si>
    <t xml:space="preserve">                           výnosy z prodeje materiálu</t>
  </si>
  <si>
    <t xml:space="preserve">                           výnosy z prodeje dlouhodobého majetku</t>
  </si>
  <si>
    <t xml:space="preserve">                           čerpání fondů</t>
  </si>
  <si>
    <t>Výnosy z vlastních výkonů a zboží</t>
  </si>
  <si>
    <t>Výnosy z prodeje vlastních výrobků</t>
  </si>
  <si>
    <t>Výnosy z prodeje služeb</t>
  </si>
  <si>
    <t>Výnosy z pronájmu</t>
  </si>
  <si>
    <t>Výnosy z prodaného zboží</t>
  </si>
  <si>
    <t xml:space="preserve">Ostatní výnosy </t>
  </si>
  <si>
    <t>Finanční výnosy</t>
  </si>
  <si>
    <t>Výnosy z transferů</t>
  </si>
  <si>
    <t>Výnosy celkem   (č.ř. 1+10+15+16)</t>
  </si>
  <si>
    <t>Hlavní činnost</t>
  </si>
  <si>
    <t>Doplňková činnost</t>
  </si>
  <si>
    <t>Vývojový ukazatel</t>
  </si>
  <si>
    <t>Spotřeba materiálu</t>
  </si>
  <si>
    <t>Spotřebované nákupy</t>
  </si>
  <si>
    <t xml:space="preserve">Spotřeba energie </t>
  </si>
  <si>
    <t>Spotřeba jiných nesk. dodávek a prodané zboží</t>
  </si>
  <si>
    <t>Aktivace a změna stavu zásob</t>
  </si>
  <si>
    <t>Služby</t>
  </si>
  <si>
    <t>Osobní náklady</t>
  </si>
  <si>
    <t>Daně a poplatky</t>
  </si>
  <si>
    <t>Ostatní náklady</t>
  </si>
  <si>
    <t>Odpisy, rezervy a opravné položky</t>
  </si>
  <si>
    <t>Finanční náklady</t>
  </si>
  <si>
    <t>Daň z příjmů</t>
  </si>
  <si>
    <t>Náklady celkem  (č.ř. 1+12+17+23+24+25+28+29)</t>
  </si>
  <si>
    <t>Výsledek hospodaření  (výnosy - náklady)</t>
  </si>
  <si>
    <t xml:space="preserve">                             zákonné a jiné sociální pojištění</t>
  </si>
  <si>
    <t xml:space="preserve">                z toho: odpisy dlouhodobého majetku</t>
  </si>
  <si>
    <t xml:space="preserve">                           náklady z drobného dlouhodobého majetku</t>
  </si>
  <si>
    <t>Poskytnuto</t>
  </si>
  <si>
    <t>Použito</t>
  </si>
  <si>
    <t>Vratka dotace</t>
  </si>
  <si>
    <t>Příděl ze zlepšeného výsledku hospodaření</t>
  </si>
  <si>
    <t xml:space="preserve">Dary </t>
  </si>
  <si>
    <t>Nevyčerpané dotace dle § 28 odst. 3 (rozpočty EU, fin. mechanismy Evr. hosp. prostoru, Norska, Švýcarsko-české spolupráce)</t>
  </si>
  <si>
    <t>Úhrada ztráty za přechozí léta</t>
  </si>
  <si>
    <t xml:space="preserve">Časové překlenutí rozdílů mezi výnosy a náklady </t>
  </si>
  <si>
    <t>Úhrada případných sankcí uložených PO za porušení rozpočtové kázně</t>
  </si>
  <si>
    <t>Dary (účelové, neúčelové- použití v souladu s podmínkami použití RF)</t>
  </si>
  <si>
    <t>Úhrada provozních výdajů dle § 28 odst. 3 (rozpočty EU, fin. mechanismy Evr. hosp. prostoru, Norska, Švýcarsko-české spolupráce)</t>
  </si>
  <si>
    <t>Další rozvoj činosti PO</t>
  </si>
  <si>
    <t xml:space="preserve">Ze zlepšeného výsledku hospodaření </t>
  </si>
  <si>
    <t>Překročení prostředků na platy</t>
  </si>
  <si>
    <t>Odměny zaměstnancům</t>
  </si>
  <si>
    <t>Základní přídel na vrub nákladů</t>
  </si>
  <si>
    <t>Použití dle vnitřních směrnice</t>
  </si>
  <si>
    <t>Přírůstky</t>
  </si>
  <si>
    <t>Pracovníci-přepočtení</t>
  </si>
  <si>
    <t>Úbytky</t>
  </si>
  <si>
    <t>Roční plat</t>
  </si>
  <si>
    <t>Průměrná</t>
  </si>
  <si>
    <t>v tom:     a) platy</t>
  </si>
  <si>
    <t>Kontrolní orgán</t>
  </si>
  <si>
    <t>Předmět kontroly</t>
  </si>
  <si>
    <t xml:space="preserve">Kontrolované období </t>
  </si>
  <si>
    <t>Kontrolní zjištění, závěr</t>
  </si>
  <si>
    <t xml:space="preserve">                b) OON</t>
  </si>
  <si>
    <t xml:space="preserve">                c) ostatní (pojistné + FKSP +  ONIV)</t>
  </si>
  <si>
    <t>Podpora implementace Etické výchovy</t>
  </si>
  <si>
    <t>Podpora odborného vzdělávání</t>
  </si>
  <si>
    <t>Rozvojový program na podporu školních psychologů, speciálních pedagogů a metodiků - specialistů</t>
  </si>
  <si>
    <t>Zvýšení platů pracovníků regionálního školství</t>
  </si>
  <si>
    <t>v Kč na dvě desetinná místa</t>
  </si>
  <si>
    <t>v  Kč na dvě desetinná místa</t>
  </si>
  <si>
    <t>Posílení zdrojů investičního fondu  se souhlasem zřizovatele k převodu do investičního fondu</t>
  </si>
  <si>
    <t>tab. č. 12</t>
  </si>
  <si>
    <t>tab. č. 13</t>
  </si>
  <si>
    <t>Fond investic</t>
  </si>
  <si>
    <t xml:space="preserve"> Fond investic</t>
  </si>
  <si>
    <t>Rok 2015</t>
  </si>
  <si>
    <r>
      <t xml:space="preserve">z  fondu investic </t>
    </r>
    <r>
      <rPr>
        <b/>
        <sz val="10"/>
        <rFont val="Arial CE"/>
        <family val="0"/>
      </rPr>
      <t>musí být zpracované investiční záměry.</t>
    </r>
  </si>
  <si>
    <t xml:space="preserve">              Rok 2015</t>
  </si>
  <si>
    <t>VEDENÍ ÚČETNICTVÍ</t>
  </si>
  <si>
    <t>doplňte ANO/NE</t>
  </si>
  <si>
    <t>Organizace vede účetnictví ve zjednodušeném rozsahu, opravné položky netvoří, do tabulky se nebudou uvádět.</t>
  </si>
  <si>
    <t>Organizace vede účetnictví v plném rozsahu, opravné položky tvoří, jsou uvedeny v tabulce.</t>
  </si>
  <si>
    <t>ČLENĚNÍ POHLEDÁVEK PO LHŮTĚ SPLATNOSTI</t>
  </si>
  <si>
    <t>opravná položka v Kč</t>
  </si>
  <si>
    <t>Pohledávky do 30 dnů</t>
  </si>
  <si>
    <t>XXX</t>
  </si>
  <si>
    <t>Pohledávky od 30 dnů do 1 roku</t>
  </si>
  <si>
    <t>Pohledávky od 1 roku do 3 let</t>
  </si>
  <si>
    <t>Pohledávky od 3 let do 10 let</t>
  </si>
  <si>
    <t>Pohledávky starší 10 let</t>
  </si>
  <si>
    <t xml:space="preserve">Pohledávky po lhůtě splatnosti celkem </t>
  </si>
  <si>
    <t>Pohledávky v probíhajících soudních a exekuč. řízeních</t>
  </si>
  <si>
    <t>Vymožená částka  v již ukončených soudních a exekučních řízeních</t>
  </si>
  <si>
    <r>
      <rPr>
        <b/>
        <sz val="10"/>
        <rFont val="Arial CE"/>
        <family val="0"/>
      </rPr>
      <t xml:space="preserve">Informace o inventarizačních rozdílech </t>
    </r>
    <r>
      <rPr>
        <sz val="10"/>
        <rFont val="Arial CE"/>
        <family val="0"/>
      </rPr>
      <t xml:space="preserve">(manko, schodek, přebytek) - je nutné vyčíslit, zjistit proč k nim došlo, zaúčtovat, přijmout opatření, aby se situace neopakovala </t>
    </r>
    <r>
      <rPr>
        <b/>
        <sz val="10"/>
        <rFont val="Arial CE"/>
        <family val="0"/>
      </rPr>
      <t>a zúčtovatelných rozdílech (</t>
    </r>
    <r>
      <rPr>
        <sz val="10"/>
        <rFont val="Arial CE"/>
        <family val="0"/>
      </rPr>
      <t xml:space="preserve">odpisy, opravné položky, rezervy) -  je nutné okomentovat; např. </t>
    </r>
    <r>
      <rPr>
        <i/>
        <sz val="10"/>
        <rFont val="Arial CE"/>
        <family val="0"/>
      </rPr>
      <t xml:space="preserve">V rámci inventarizace došlo ke změně v předpokládané době používání dlouhodobého majetku, což se  projeví v odpisovém plánu na další rok. </t>
    </r>
  </si>
  <si>
    <t>4.</t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</si>
  <si>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1"/>
        <rFont val="Calibri"/>
        <family val="2"/>
      </rPr>
      <t>Seznam všech inventurních soupisů</t>
    </r>
    <r>
      <rPr>
        <sz val="11"/>
        <rFont val="Calibri"/>
        <family val="2"/>
      </rPr>
      <t xml:space="preserve"> (u analytických účtů bude doplněn stav syntetického účtu)</t>
    </r>
  </si>
  <si>
    <t xml:space="preserve">Zdroje fondu </t>
  </si>
  <si>
    <t xml:space="preserve">Použití fondu </t>
  </si>
  <si>
    <t>Použití fondu</t>
  </si>
  <si>
    <t>Poskytovatel:   Královéhradecký kraj, MŠMT</t>
  </si>
  <si>
    <t>č. akce (proj.)
EDS/ SMVS</t>
  </si>
  <si>
    <t>číslo jednací</t>
  </si>
  <si>
    <t>Vráceno v průběhu roku 
na účet poskytovatele</t>
  </si>
  <si>
    <t>Předepsaná výše vratky dotace a návratné fin. výpomoci při finančním vypořádání</t>
  </si>
  <si>
    <t>c</t>
  </si>
  <si>
    <t>d</t>
  </si>
  <si>
    <t>A.1. Dotace celkem</t>
  </si>
  <si>
    <r>
      <t>A.2.</t>
    </r>
    <r>
      <rPr>
        <b/>
        <sz val="10"/>
        <color indexed="12"/>
        <rFont val="Times New Roman"/>
        <family val="1"/>
      </rPr>
      <t xml:space="preserve"> </t>
    </r>
    <r>
      <rPr>
        <b/>
        <sz val="10"/>
        <rFont val="Times New Roman"/>
        <family val="1"/>
      </rPr>
      <t>Návratné finanční výpomoci celkem</t>
    </r>
  </si>
  <si>
    <t>v tom:  jednotlivé tituly</t>
  </si>
  <si>
    <t>A.3. Dotace a návratné finanční výpomoci celkem (A.1.+ A.2.)</t>
  </si>
  <si>
    <t>sloupce "b" a "d" tab. 1.A v případě dotací poskytnutých odborem školství nevyplňujte</t>
  </si>
  <si>
    <t>tabulka č. 5 (příloha č. 1A finanč. vypořádání PO)</t>
  </si>
  <si>
    <t>Čerpání příspěvku na provoz dle jednotlivých součástí v roce 2016 (paragr. rozp. skladby)</t>
  </si>
  <si>
    <t>Rok 2016</t>
  </si>
  <si>
    <t xml:space="preserve">                        Rok 2015</t>
  </si>
  <si>
    <t xml:space="preserve">               Rok 2016</t>
  </si>
  <si>
    <t>Přehled výsledku hospodaření a návrh na rozdělení do fondů příspěvkových organizací za rok 2016</t>
  </si>
  <si>
    <t>Stav k 31.12.2016</t>
  </si>
  <si>
    <t>Stav k 1.1.2016</t>
  </si>
  <si>
    <t>Stav k 31. 12. 2016</t>
  </si>
  <si>
    <t xml:space="preserve">Stav k 31.12.2016     </t>
  </si>
  <si>
    <t>Finanční krytí k 31.12.2016</t>
  </si>
  <si>
    <t>stav   fondu investic k 1.1.2016           PZ</t>
  </si>
  <si>
    <t>Stav fondu investic k 31.12.2016      KZ</t>
  </si>
  <si>
    <t>Použití fondu celkem za rok 2016</t>
  </si>
  <si>
    <t>SKUTEČNÉ POUŽITÍ  FONDU INVESTIC  V ROCE 2016</t>
  </si>
  <si>
    <t>Skutečnost k 31.12.2016 celkem na akci</t>
  </si>
  <si>
    <t xml:space="preserve">"Pracovníci přepočtění- přírůstky a úbytky" - stav pracovníků k 31.3.2016 a k 31.12.2016. </t>
  </si>
  <si>
    <t xml:space="preserve">  Stav pohledávek po lhůtě splatnosti k 31.12.2016</t>
  </si>
  <si>
    <t>INVENTARIZAČNÍ ZPRÁVA ZA ROK 2016</t>
  </si>
  <si>
    <t>Finanční vypořádání dotací a návratných fin. výpomocí poskytnutých příjemcům přímo ze státního rozpočtu v roce 2016</t>
  </si>
  <si>
    <t xml:space="preserve">Část A. Finanční vypořádání dotací a návratných fin. výpomocí s výjimkou dotací na projekty </t>
  </si>
  <si>
    <t>spolufinancované z rozpočtu Evropské unie a z prostředků finančních mechanizmů</t>
  </si>
  <si>
    <t>Skutečně čerpáno
k 31. 12. 2016</t>
  </si>
  <si>
    <t>Skutečně použito
k 31. 12. 2016</t>
  </si>
  <si>
    <t>Rozvojový program MŠMT pro děti-cizince ze 3. zemí</t>
  </si>
  <si>
    <t>33024</t>
  </si>
  <si>
    <t>33025</t>
  </si>
  <si>
    <t>33034</t>
  </si>
  <si>
    <t>Excelence středních škol</t>
  </si>
  <si>
    <t>33038</t>
  </si>
  <si>
    <t>Podpora zavádění diagnostických nástrojů</t>
  </si>
  <si>
    <t>33040</t>
  </si>
  <si>
    <t>33043</t>
  </si>
  <si>
    <t>Rozvojový program Podpora logopedické prevence v předškolním vzdělávání</t>
  </si>
  <si>
    <t>33044</t>
  </si>
  <si>
    <t>33049</t>
  </si>
  <si>
    <t>33050</t>
  </si>
  <si>
    <t>33052</t>
  </si>
  <si>
    <t>Naplňování Koncepce podpory mládeže na krajské úrovni</t>
  </si>
  <si>
    <t>33064</t>
  </si>
  <si>
    <t>Excelence základních škol</t>
  </si>
  <si>
    <t>33065</t>
  </si>
  <si>
    <t>Podpora navýšení kapacit ve školských poradenských zařízeních</t>
  </si>
  <si>
    <t>33069</t>
  </si>
  <si>
    <t>Dotace pro soukromé školy</t>
  </si>
  <si>
    <t>33155</t>
  </si>
  <si>
    <t>33160</t>
  </si>
  <si>
    <t>33163</t>
  </si>
  <si>
    <t>33166</t>
  </si>
  <si>
    <t>Asistenti pedagogů v soukromých a církevních speciálních školách</t>
  </si>
  <si>
    <t>33215</t>
  </si>
  <si>
    <t>Program podpory vzdělávání národnostních menšin</t>
  </si>
  <si>
    <t>33339</t>
  </si>
  <si>
    <t>Bezplatná příprava dětí azylantů, účastníků řízení o azyl a dětí osob se státní příslušností jiného členského státu EU k začlenění do základního vzdělávání</t>
  </si>
  <si>
    <t>33435</t>
  </si>
  <si>
    <t>Asistenti pedagogů pro děti, žáky a studenty se sociálním znevýhodněním</t>
  </si>
  <si>
    <t>33457</t>
  </si>
  <si>
    <t>sloupec 1 - uvádí se výše dotace převedené poskytovatelem na účet příjemce do 31.12.2016, snížené o vratky promítlé v úpravě rozpočtu</t>
  </si>
  <si>
    <t>pokud jste nedočerpanou část prostředků vrátili již v roce 2016 na základě informace o předpokládaném nevyčerpání prostředků, tato částka byla zapracována do snížení ukazatele „skutečně čerpáno“</t>
  </si>
  <si>
    <t>sloupec 3 - uvádí se  výše skutečně použitých prostředků z poskytnuté dotace k 31.12.2016</t>
  </si>
  <si>
    <t>k 31.12.2016</t>
  </si>
  <si>
    <t>Doplňující údaje o použití finančních prostředků na přímé výdaje v roce 2016</t>
  </si>
  <si>
    <t>TVORBA A ČERPÁNÍ  FONDU INVESTIC V ROCE  2016</t>
  </si>
  <si>
    <t>Stav  fondu investic k 1.1.2016 a k 31.12.2016 se musí rovnat účtu 416 v rozvaze za rok 2016.</t>
  </si>
  <si>
    <t xml:space="preserve">              Rok 2016</t>
  </si>
  <si>
    <t>Souhrnná zpráva o kontrolách provedených v organizaci v roce 2016</t>
  </si>
  <si>
    <t>,</t>
  </si>
  <si>
    <t xml:space="preserve">z toho: stroje jmenovitě </t>
  </si>
  <si>
    <t>Ostatní použití nek</t>
  </si>
  <si>
    <t>odúčtovaný nekrytý fond investic</t>
  </si>
  <si>
    <t>ANO</t>
  </si>
  <si>
    <t>Příspěvková organizace:  Střední škola technická a řemeslná, Nový Bydžov, Dr. M. Tyrše 112</t>
  </si>
  <si>
    <t>střední škola</t>
  </si>
  <si>
    <t>domov mládeže</t>
  </si>
  <si>
    <t>školní stravování</t>
  </si>
  <si>
    <t xml:space="preserve">Vypracoval: Ing. Petra Šádková        </t>
  </si>
  <si>
    <t>Mgr. Vladimír Blažej</t>
  </si>
  <si>
    <t>495 483 423, 604 251 158</t>
  </si>
  <si>
    <t>Datum:  31.1.2017</t>
  </si>
  <si>
    <t>Vypracoval:  Ing. Petra Šádková</t>
  </si>
  <si>
    <t>Telefon: 495 483 423</t>
  </si>
  <si>
    <t>Schválil: Mgr. Vladimír Blažej</t>
  </si>
  <si>
    <t>Sestavil:  Ing. Petra Šádková</t>
  </si>
  <si>
    <t>Datum a podpis:  10.1.2017</t>
  </si>
  <si>
    <t>E-mail: sstrnb.sadkova@seznam.cz</t>
  </si>
  <si>
    <t>Tel.: 495 483 423, 604 251 158</t>
  </si>
  <si>
    <t>Organizace: Střední škola technická a řemeslná, Nový Bydžov, Dr. M. Tyrše 112</t>
  </si>
  <si>
    <t>Příspěvková organizace: Střední škola technická a řemeslná, Nový Bydžov, Dr. M. Tyrše 112</t>
  </si>
  <si>
    <t xml:space="preserve">Vypracoval:  Ing. Petra Šádková                                         </t>
  </si>
  <si>
    <t>Ing. Petra Šádková</t>
  </si>
  <si>
    <t>Renata Hartlová</t>
  </si>
  <si>
    <t>Název organizace: Střední škola technická a řemeslná, Nový Bydžov, Dr. M. Tyrše 112</t>
  </si>
  <si>
    <t>Zpracoval:   Ing. Petra Šádková</t>
  </si>
  <si>
    <t>Datum:  15.2.2017</t>
  </si>
  <si>
    <t>Telefon:  495 483 423, 604 251 158</t>
  </si>
  <si>
    <t>Odpovídá:  Mgr. Vladimír Blažej</t>
  </si>
  <si>
    <t>Vypracoval:  Renata Hartlová                 Telefon: 495 483 421                         Datum:   15.2.2017                                      Odpovídá:</t>
  </si>
  <si>
    <t>Vypracoval: Renata Hartlová              Telefon:  495 483 421                        Datum:  15.2.2017                             Odpovídá:  Mgr. Vladimír Blažej</t>
  </si>
  <si>
    <t>Vypracoval: Renata Hartlová              Telefon: 495 483 421                    Datum:  15.2.2017                     Odpovídá:  Mgr. Vladimír Blažej</t>
  </si>
  <si>
    <t xml:space="preserve">Vypracoval: </t>
  </si>
  <si>
    <t>Schválil:  Mgr. Vladimír Blažej</t>
  </si>
  <si>
    <t xml:space="preserve">Telefon:   495 483 421 </t>
  </si>
  <si>
    <t>Příspěvková organizace: Střední škola technická na řemeslná, Nový Bydžov, Dr. M. Tyrše 112</t>
  </si>
  <si>
    <t>Schválil:   Mgr. Vladimír Blažej</t>
  </si>
  <si>
    <t xml:space="preserve">  15.2.2017</t>
  </si>
  <si>
    <t xml:space="preserve">Vypracoval, jméno, podpis: Ing. Petra Šádková, Renata Hartlová                                             </t>
  </si>
  <si>
    <t>Datum:       15.2.2017</t>
  </si>
  <si>
    <t>Ing. Petra Šádková, Renata Hartlová</t>
  </si>
  <si>
    <t>výměna podlahové krytiny</t>
  </si>
  <si>
    <t>Konvektomat - školní jídelna Nový Bydžov</t>
  </si>
  <si>
    <t>Dacia Duster - výukové vozidlo autoškoly</t>
  </si>
  <si>
    <t>Rekonstrukce podlahy v tělocvičně</t>
  </si>
  <si>
    <t>zateplení Švarcava Nový Bydžov (PD + správní poplatky)</t>
  </si>
  <si>
    <t>Modernizace dílenského areálu - Hlušice (PD)</t>
  </si>
  <si>
    <t>Modernizace střediska prakt.vyučování v Chlumci n.C. (PD)</t>
  </si>
  <si>
    <t>ostatní zdroje (výnos z prodeje inv.majetku)</t>
  </si>
  <si>
    <t>Všeobecná zdravotní pojišťovna České republiky                          Hořická 1710/19a                              500 02 Hradec Králové</t>
  </si>
  <si>
    <t>Kontrola plateb pojistného na veřejné zdravotní pojištění a dodržování ostatních povinností plátce pojistného</t>
  </si>
  <si>
    <t>srpen 2011 - září 2016</t>
  </si>
  <si>
    <t>Ke dni kontroly nebyly zjištěny splatné závazky vůči VZP ČR ani jiné evidenční nedostatky.</t>
  </si>
  <si>
    <t>Regionální rada regionu soudržnosti Severovýchod      Územní odbor realizace programu: Pražská 320/8,                          500 04  Hradec Králové</t>
  </si>
  <si>
    <t>Kontrola ověřování dodržování podmínek ROP SV uvedených ve Smlouvě o poskytnutí dotace (HK/1111/S ze dne 7.4.2011), po dobu sledování udržitelnosti projektu</t>
  </si>
  <si>
    <t>11/2011 - 3/2016                  období udržitelnosti projektu</t>
  </si>
  <si>
    <t>Fyzickou kontrolou nebyly zjištěny žádné nedostatky ohrožující udržitelnost projektu. Všechny prověřované údaje souhlasí se skutečným stavem a zároveň jsou v souladu s podmínkami programu ROP SV.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</si>
</sst>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00"/>
    <numFmt numFmtId="169" formatCode="0.0"/>
    <numFmt numFmtId="170" formatCode="0.0000"/>
    <numFmt numFmtId="171" formatCode="[$-405]d\.\ mmmm\ yyyy"/>
    <numFmt numFmtId="172" formatCode="#,##0.00;[Red]#,##0.00"/>
    <numFmt numFmtId="173" formatCode="#,##0.00\ _K_č;[Red]#,##0.00\ _K_č"/>
    <numFmt numFmtId="174" formatCode="#,##0.00_ ;\-#,##0.00\ "/>
    <numFmt numFmtId="175" formatCode="#,##0.000"/>
    <numFmt numFmtId="176" formatCode="[$€-2]\ #\ ##,000_);[Red]\([$€-2]\ #\ ##,000\)"/>
    <numFmt numFmtId="177" formatCode="#,##0.0000"/>
    <numFmt numFmtId="178" formatCode="_-* #,##0.000\ _K_č_-;\-* #,##0.000\ _K_č_-;_-* &quot;-&quot;??\ _K_č_-;_-@_-"/>
    <numFmt numFmtId="179" formatCode="_-* #,##0.0\ _K_č_-;\-* #,##0.0\ _K_č_-;_-* &quot;-&quot;??\ _K_č_-;_-@_-"/>
    <numFmt numFmtId="180" formatCode="_-* #,##0\ _K_č_-;\-* #,##0\ _K_č_-;_-* &quot;-&quot;??\ _K_č_-;_-@_-"/>
    <numFmt numFmtId="181" formatCode="_-* #,##0.0000\ _K_č_-;\-* #,##0.0000\ _K_č_-;_-* &quot;-&quot;??\ _K_č_-;_-@_-"/>
    <numFmt numFmtId="182" formatCode="_-* #,##0.00000\ _K_č_-;\-* #,##0.00000\ _K_č_-;_-* &quot;-&quot;??\ _K_č_-;_-@_-"/>
    <numFmt numFmtId="183" formatCode="_-* #,##0.000000\ _K_č_-;\-* #,##0.000000\ _K_č_-;_-* &quot;-&quot;??\ _K_č_-;_-@_-"/>
    <numFmt numFmtId="184" formatCode="_-* #,##0.0000000\ _K_č_-;\-* #,##0.0000000\ _K_č_-;_-* &quot;-&quot;??\ _K_č_-;_-@_-"/>
    <numFmt numFmtId="185" formatCode="_-* #,##0.00000000\ _K_č_-;\-* #,##0.00000000\ _K_č_-;_-* &quot;-&quot;??\ _K_č_-;_-@_-"/>
    <numFmt numFmtId="186" formatCode="#,##0.00\ &quot;Kč&quot;"/>
    <numFmt numFmtId="187" formatCode="_-* #,##0.000\ &quot;Kč&quot;_-;\-* #,##0.000\ &quot;Kč&quot;_-;_-* &quot;-&quot;??\ &quot;Kč&quot;_-;_-@_-"/>
    <numFmt numFmtId="188" formatCode="_-* #,##0.0000\ &quot;Kč&quot;_-;\-* #,##0.0000\ &quot;Kč&quot;_-;_-* &quot;-&quot;??\ &quot;Kč&quot;_-;_-@_-"/>
    <numFmt numFmtId="189" formatCode="0.00000"/>
    <numFmt numFmtId="190" formatCode="[$¥€-2]\ #\ ##,000_);[Red]\([$€-2]\ #\ ##,000\)"/>
  </numFmts>
  <fonts count="83">
    <font>
      <sz val="10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sz val="12"/>
      <name val="Arial CE"/>
      <family val="0"/>
    </font>
    <font>
      <b/>
      <u val="single"/>
      <sz val="12"/>
      <name val="Arial CE"/>
      <family val="2"/>
    </font>
    <font>
      <b/>
      <sz val="8"/>
      <name val="Arial CE"/>
      <family val="2"/>
    </font>
    <font>
      <sz val="9"/>
      <name val="Times New Roman"/>
      <family val="1"/>
    </font>
    <font>
      <b/>
      <vertAlign val="superscript"/>
      <sz val="9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sz val="12"/>
      <name val="Arial CE"/>
      <family val="0"/>
    </font>
    <font>
      <sz val="10"/>
      <name val="Arial"/>
      <family val="2"/>
    </font>
    <font>
      <i/>
      <sz val="8"/>
      <name val="Arial CE"/>
      <family val="0"/>
    </font>
    <font>
      <b/>
      <sz val="10"/>
      <name val="Times New Roman"/>
      <family val="1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vertAlign val="superscript"/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name val="Arial CE"/>
      <family val="0"/>
    </font>
    <font>
      <sz val="8"/>
      <name val="Arial"/>
      <family val="2"/>
    </font>
    <font>
      <b/>
      <sz val="11"/>
      <name val="Arial CE"/>
      <family val="0"/>
    </font>
    <font>
      <b/>
      <i/>
      <sz val="12"/>
      <name val="Arial CE"/>
      <family val="0"/>
    </font>
    <font>
      <sz val="9"/>
      <name val="Arial"/>
      <family val="2"/>
    </font>
    <font>
      <sz val="11"/>
      <name val="Arial CE"/>
      <family val="0"/>
    </font>
    <font>
      <b/>
      <u val="single"/>
      <sz val="10"/>
      <name val="Arial CE"/>
      <family val="0"/>
    </font>
    <font>
      <sz val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7"/>
      <name val="Times New Roman"/>
      <family val="1"/>
    </font>
    <font>
      <sz val="7"/>
      <name val="Times New Roman"/>
      <family val="1"/>
    </font>
    <font>
      <i/>
      <sz val="11"/>
      <name val="Calibri"/>
      <family val="2"/>
    </font>
    <font>
      <sz val="12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7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6" fillId="0" borderId="7" applyNumberFormat="0" applyFill="0" applyAlignment="0" applyProtection="0"/>
    <xf numFmtId="0" fontId="77" fillId="24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5" borderId="8" applyNumberFormat="0" applyAlignment="0" applyProtection="0"/>
    <xf numFmtId="0" fontId="80" fillId="26" borderId="8" applyNumberFormat="0" applyAlignment="0" applyProtection="0"/>
    <xf numFmtId="0" fontId="81" fillId="26" borderId="9" applyNumberFormat="0" applyAlignment="0" applyProtection="0"/>
    <xf numFmtId="0" fontId="82" fillId="0" borderId="0" applyNumberFormat="0" applyFill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</cellStyleXfs>
  <cellXfs count="1012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4" fontId="6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58">
      <alignment/>
      <protection/>
    </xf>
    <xf numFmtId="0" fontId="0" fillId="0" borderId="0" xfId="58" applyFont="1" applyAlignment="1">
      <alignment horizontal="right"/>
      <protection/>
    </xf>
    <xf numFmtId="0" fontId="0" fillId="0" borderId="0" xfId="53">
      <alignment/>
      <protection/>
    </xf>
    <xf numFmtId="0" fontId="5" fillId="0" borderId="0" xfId="58" applyFont="1" applyAlignment="1">
      <alignment horizontal="left"/>
      <protection/>
    </xf>
    <xf numFmtId="0" fontId="9" fillId="0" borderId="0" xfId="58" applyFont="1" applyAlignment="1">
      <alignment horizontal="left"/>
      <protection/>
    </xf>
    <xf numFmtId="0" fontId="0" fillId="0" borderId="0" xfId="58" applyFont="1" applyAlignment="1">
      <alignment horizontal="left"/>
      <protection/>
    </xf>
    <xf numFmtId="0" fontId="0" fillId="0" borderId="0" xfId="58" applyFont="1">
      <alignment/>
      <protection/>
    </xf>
    <xf numFmtId="0" fontId="9" fillId="0" borderId="0" xfId="58" applyFont="1" applyAlignment="1">
      <alignment horizontal="right"/>
      <protection/>
    </xf>
    <xf numFmtId="0" fontId="10" fillId="0" borderId="0" xfId="58" applyFont="1">
      <alignment/>
      <protection/>
    </xf>
    <xf numFmtId="0" fontId="1" fillId="0" borderId="0" xfId="58" applyFont="1" applyAlignment="1">
      <alignment horizontal="right"/>
      <protection/>
    </xf>
    <xf numFmtId="0" fontId="6" fillId="0" borderId="20" xfId="58" applyFont="1" applyBorder="1" applyAlignment="1">
      <alignment horizontal="center"/>
      <protection/>
    </xf>
    <xf numFmtId="0" fontId="6" fillId="0" borderId="21" xfId="58" applyFont="1" applyBorder="1">
      <alignment/>
      <protection/>
    </xf>
    <xf numFmtId="0" fontId="6" fillId="0" borderId="22" xfId="58" applyFont="1" applyBorder="1">
      <alignment/>
      <protection/>
    </xf>
    <xf numFmtId="0" fontId="6" fillId="0" borderId="11" xfId="58" applyFont="1" applyBorder="1">
      <alignment/>
      <protection/>
    </xf>
    <xf numFmtId="0" fontId="7" fillId="0" borderId="11" xfId="58" applyFont="1" applyBorder="1" applyAlignment="1">
      <alignment horizontal="center"/>
      <protection/>
    </xf>
    <xf numFmtId="0" fontId="6" fillId="0" borderId="23" xfId="58" applyFont="1" applyBorder="1" applyAlignment="1">
      <alignment horizontal="center"/>
      <protection/>
    </xf>
    <xf numFmtId="0" fontId="7" fillId="0" borderId="0" xfId="58" applyFont="1" applyBorder="1" applyAlignment="1">
      <alignment horizontal="center"/>
      <protection/>
    </xf>
    <xf numFmtId="0" fontId="6" fillId="0" borderId="24" xfId="58" applyFont="1" applyBorder="1" applyAlignment="1">
      <alignment horizontal="center"/>
      <protection/>
    </xf>
    <xf numFmtId="0" fontId="7" fillId="0" borderId="25" xfId="58" applyFont="1" applyBorder="1" applyAlignment="1">
      <alignment horizontal="center"/>
      <protection/>
    </xf>
    <xf numFmtId="0" fontId="7" fillId="0" borderId="26" xfId="58" applyFont="1" applyBorder="1" applyAlignment="1">
      <alignment horizontal="center"/>
      <protection/>
    </xf>
    <xf numFmtId="16" fontId="7" fillId="0" borderId="26" xfId="58" applyNumberFormat="1" applyFont="1" applyBorder="1" applyAlignment="1">
      <alignment horizontal="center"/>
      <protection/>
    </xf>
    <xf numFmtId="0" fontId="6" fillId="0" borderId="27" xfId="58" applyFont="1" applyBorder="1" applyAlignment="1">
      <alignment horizontal="center"/>
      <protection/>
    </xf>
    <xf numFmtId="0" fontId="6" fillId="0" borderId="28" xfId="58" applyFont="1" applyBorder="1" applyAlignment="1">
      <alignment horizontal="center"/>
      <protection/>
    </xf>
    <xf numFmtId="0" fontId="6" fillId="0" borderId="18" xfId="58" applyFont="1" applyBorder="1" applyAlignment="1">
      <alignment horizontal="center"/>
      <protection/>
    </xf>
    <xf numFmtId="0" fontId="6" fillId="0" borderId="29" xfId="58" applyFont="1" applyBorder="1" applyAlignment="1">
      <alignment horizontal="center"/>
      <protection/>
    </xf>
    <xf numFmtId="0" fontId="6" fillId="0" borderId="15" xfId="58" applyFont="1" applyBorder="1" applyAlignment="1">
      <alignment horizontal="center"/>
      <protection/>
    </xf>
    <xf numFmtId="0" fontId="4" fillId="0" borderId="15" xfId="58" applyFont="1" applyBorder="1" applyAlignment="1">
      <alignment horizontal="center"/>
      <protection/>
    </xf>
    <xf numFmtId="0" fontId="6" fillId="0" borderId="30" xfId="58" applyFont="1" applyBorder="1" applyAlignment="1">
      <alignment horizontal="center"/>
      <protection/>
    </xf>
    <xf numFmtId="0" fontId="12" fillId="0" borderId="31" xfId="58" applyFont="1" applyBorder="1">
      <alignment/>
      <protection/>
    </xf>
    <xf numFmtId="0" fontId="7" fillId="0" borderId="32" xfId="58" applyFont="1" applyBorder="1" applyAlignment="1">
      <alignment horizontal="center"/>
      <protection/>
    </xf>
    <xf numFmtId="4" fontId="7" fillId="0" borderId="13" xfId="58" applyNumberFormat="1" applyFont="1" applyBorder="1">
      <alignment/>
      <protection/>
    </xf>
    <xf numFmtId="4" fontId="7" fillId="0" borderId="17" xfId="58" applyNumberFormat="1" applyFont="1" applyBorder="1">
      <alignment/>
      <protection/>
    </xf>
    <xf numFmtId="4" fontId="7" fillId="0" borderId="26" xfId="58" applyNumberFormat="1" applyFont="1" applyBorder="1">
      <alignment/>
      <protection/>
    </xf>
    <xf numFmtId="0" fontId="6" fillId="0" borderId="12" xfId="58" applyFont="1" applyBorder="1" applyAlignment="1">
      <alignment horizontal="center"/>
      <protection/>
    </xf>
    <xf numFmtId="0" fontId="12" fillId="0" borderId="33" xfId="58" applyFont="1" applyBorder="1">
      <alignment/>
      <protection/>
    </xf>
    <xf numFmtId="0" fontId="6" fillId="0" borderId="32" xfId="58" applyFont="1" applyBorder="1" applyAlignment="1">
      <alignment horizontal="center"/>
      <protection/>
    </xf>
    <xf numFmtId="4" fontId="6" fillId="0" borderId="34" xfId="58" applyNumberFormat="1" applyFont="1" applyBorder="1">
      <alignment/>
      <protection/>
    </xf>
    <xf numFmtId="4" fontId="6" fillId="0" borderId="26" xfId="58" applyNumberFormat="1" applyFont="1" applyBorder="1">
      <alignment/>
      <protection/>
    </xf>
    <xf numFmtId="4" fontId="6" fillId="0" borderId="26" xfId="58" applyNumberFormat="1" applyFont="1" applyBorder="1">
      <alignment/>
      <protection/>
    </xf>
    <xf numFmtId="0" fontId="7" fillId="0" borderId="12" xfId="58" applyFont="1" applyBorder="1" applyAlignment="1">
      <alignment horizontal="center"/>
      <protection/>
    </xf>
    <xf numFmtId="0" fontId="14" fillId="0" borderId="33" xfId="58" applyFont="1" applyBorder="1">
      <alignment/>
      <protection/>
    </xf>
    <xf numFmtId="0" fontId="14" fillId="0" borderId="35" xfId="58" applyFont="1" applyBorder="1">
      <alignment/>
      <protection/>
    </xf>
    <xf numFmtId="0" fontId="6" fillId="0" borderId="32" xfId="58" applyFont="1" applyBorder="1" applyAlignment="1">
      <alignment horizontal="right"/>
      <protection/>
    </xf>
    <xf numFmtId="4" fontId="6" fillId="0" borderId="13" xfId="58" applyNumberFormat="1" applyFont="1" applyBorder="1">
      <alignment/>
      <protection/>
    </xf>
    <xf numFmtId="4" fontId="6" fillId="0" borderId="17" xfId="58" applyNumberFormat="1" applyFont="1" applyBorder="1">
      <alignment/>
      <protection/>
    </xf>
    <xf numFmtId="0" fontId="6" fillId="0" borderId="19" xfId="58" applyFont="1" applyBorder="1" applyAlignment="1">
      <alignment horizontal="center"/>
      <protection/>
    </xf>
    <xf numFmtId="0" fontId="12" fillId="0" borderId="28" xfId="58" applyFont="1" applyBorder="1">
      <alignment/>
      <protection/>
    </xf>
    <xf numFmtId="0" fontId="6" fillId="0" borderId="18" xfId="58" applyFont="1" applyBorder="1" applyAlignment="1">
      <alignment horizontal="right"/>
      <protection/>
    </xf>
    <xf numFmtId="4" fontId="6" fillId="0" borderId="29" xfId="58" applyNumberFormat="1" applyFont="1" applyBorder="1">
      <alignment/>
      <protection/>
    </xf>
    <xf numFmtId="4" fontId="6" fillId="0" borderId="15" xfId="58" applyNumberFormat="1" applyFont="1" applyBorder="1">
      <alignment/>
      <protection/>
    </xf>
    <xf numFmtId="4" fontId="6" fillId="0" borderId="15" xfId="58" applyNumberFormat="1" applyFont="1" applyBorder="1">
      <alignment/>
      <protection/>
    </xf>
    <xf numFmtId="4" fontId="7" fillId="0" borderId="34" xfId="58" applyNumberFormat="1" applyFont="1" applyBorder="1">
      <alignment/>
      <protection/>
    </xf>
    <xf numFmtId="4" fontId="7" fillId="0" borderId="26" xfId="58" applyNumberFormat="1" applyFont="1" applyBorder="1">
      <alignment/>
      <protection/>
    </xf>
    <xf numFmtId="0" fontId="6" fillId="0" borderId="36" xfId="58" applyFont="1" applyBorder="1" applyAlignment="1">
      <alignment horizontal="right"/>
      <protection/>
    </xf>
    <xf numFmtId="4" fontId="7" fillId="0" borderId="13" xfId="58" applyNumberFormat="1" applyFont="1" applyBorder="1">
      <alignment/>
      <protection/>
    </xf>
    <xf numFmtId="4" fontId="7" fillId="0" borderId="17" xfId="58" applyNumberFormat="1" applyFont="1" applyBorder="1">
      <alignment/>
      <protection/>
    </xf>
    <xf numFmtId="0" fontId="6" fillId="0" borderId="12" xfId="58" applyFont="1" applyBorder="1" applyAlignment="1">
      <alignment horizontal="center"/>
      <protection/>
    </xf>
    <xf numFmtId="0" fontId="12" fillId="0" borderId="35" xfId="58" applyFont="1" applyBorder="1">
      <alignment/>
      <protection/>
    </xf>
    <xf numFmtId="0" fontId="12" fillId="0" borderId="37" xfId="58" applyFont="1" applyBorder="1">
      <alignment/>
      <protection/>
    </xf>
    <xf numFmtId="4" fontId="6" fillId="0" borderId="14" xfId="58" applyNumberFormat="1" applyFont="1" applyBorder="1">
      <alignment/>
      <protection/>
    </xf>
    <xf numFmtId="4" fontId="6" fillId="0" borderId="38" xfId="58" applyNumberFormat="1" applyFont="1" applyBorder="1">
      <alignment/>
      <protection/>
    </xf>
    <xf numFmtId="0" fontId="12" fillId="0" borderId="39" xfId="58" applyFont="1" applyBorder="1">
      <alignment/>
      <protection/>
    </xf>
    <xf numFmtId="0" fontId="6" fillId="0" borderId="40" xfId="58" applyFont="1" applyBorder="1" applyAlignment="1">
      <alignment horizontal="right"/>
      <protection/>
    </xf>
    <xf numFmtId="4" fontId="7" fillId="0" borderId="41" xfId="58" applyNumberFormat="1" applyFont="1" applyBorder="1">
      <alignment/>
      <protection/>
    </xf>
    <xf numFmtId="4" fontId="7" fillId="0" borderId="42" xfId="58" applyNumberFormat="1" applyFont="1" applyBorder="1">
      <alignment/>
      <protection/>
    </xf>
    <xf numFmtId="4" fontId="7" fillId="0" borderId="15" xfId="58" applyNumberFormat="1" applyFont="1" applyBorder="1">
      <alignment/>
      <protection/>
    </xf>
    <xf numFmtId="0" fontId="7" fillId="0" borderId="0" xfId="58" applyFont="1" applyBorder="1" applyAlignment="1">
      <alignment horizontal="left"/>
      <protection/>
    </xf>
    <xf numFmtId="0" fontId="6" fillId="0" borderId="0" xfId="58" applyFont="1" applyBorder="1">
      <alignment/>
      <protection/>
    </xf>
    <xf numFmtId="0" fontId="6" fillId="0" borderId="0" xfId="58" applyFont="1" applyBorder="1" applyAlignment="1">
      <alignment horizontal="right"/>
      <protection/>
    </xf>
    <xf numFmtId="4" fontId="7" fillId="0" borderId="0" xfId="58" applyNumberFormat="1" applyFont="1" applyBorder="1">
      <alignment/>
      <protection/>
    </xf>
    <xf numFmtId="4" fontId="7" fillId="0" borderId="0" xfId="58" applyNumberFormat="1" applyFont="1" applyBorder="1">
      <alignment/>
      <protection/>
    </xf>
    <xf numFmtId="0" fontId="16" fillId="0" borderId="0" xfId="58" applyFont="1">
      <alignment/>
      <protection/>
    </xf>
    <xf numFmtId="0" fontId="16" fillId="0" borderId="0" xfId="58" applyFont="1" applyBorder="1">
      <alignment/>
      <protection/>
    </xf>
    <xf numFmtId="0" fontId="15" fillId="0" borderId="0" xfId="58" applyFont="1">
      <alignment/>
      <protection/>
    </xf>
    <xf numFmtId="0" fontId="16" fillId="0" borderId="0" xfId="53" applyFont="1">
      <alignment/>
      <protection/>
    </xf>
    <xf numFmtId="0" fontId="17" fillId="0" borderId="0" xfId="58" applyFont="1" applyBorder="1">
      <alignment/>
      <protection/>
    </xf>
    <xf numFmtId="0" fontId="0" fillId="0" borderId="0" xfId="58" applyFont="1">
      <alignment/>
      <protection/>
    </xf>
    <xf numFmtId="0" fontId="18" fillId="0" borderId="0" xfId="58" applyFont="1" applyBorder="1">
      <alignment/>
      <protection/>
    </xf>
    <xf numFmtId="0" fontId="0" fillId="0" borderId="0" xfId="58" applyBorder="1">
      <alignment/>
      <protection/>
    </xf>
    <xf numFmtId="0" fontId="0" fillId="0" borderId="0" xfId="52">
      <alignment/>
      <protection/>
    </xf>
    <xf numFmtId="0" fontId="3" fillId="0" borderId="0" xfId="58" applyFont="1">
      <alignment/>
      <protection/>
    </xf>
    <xf numFmtId="0" fontId="6" fillId="0" borderId="10" xfId="58" applyFont="1" applyBorder="1" applyAlignment="1">
      <alignment horizontal="center"/>
      <protection/>
    </xf>
    <xf numFmtId="0" fontId="6" fillId="0" borderId="43" xfId="58" applyFont="1" applyBorder="1">
      <alignment/>
      <protection/>
    </xf>
    <xf numFmtId="0" fontId="6" fillId="0" borderId="44" xfId="58" applyFont="1" applyBorder="1" applyAlignment="1">
      <alignment horizontal="center"/>
      <protection/>
    </xf>
    <xf numFmtId="0" fontId="6" fillId="0" borderId="0" xfId="58" applyFont="1" applyBorder="1" applyAlignment="1">
      <alignment horizontal="center"/>
      <protection/>
    </xf>
    <xf numFmtId="0" fontId="6" fillId="0" borderId="45" xfId="58" applyFont="1" applyBorder="1" applyAlignment="1">
      <alignment horizontal="center"/>
      <protection/>
    </xf>
    <xf numFmtId="0" fontId="6" fillId="0" borderId="46" xfId="58" applyFont="1" applyBorder="1" applyAlignment="1">
      <alignment horizontal="center"/>
      <protection/>
    </xf>
    <xf numFmtId="0" fontId="6" fillId="0" borderId="19" xfId="58" applyFont="1" applyBorder="1" applyAlignment="1">
      <alignment horizontal="center"/>
      <protection/>
    </xf>
    <xf numFmtId="4" fontId="6" fillId="0" borderId="41" xfId="58" applyNumberFormat="1" applyFont="1" applyBorder="1">
      <alignment/>
      <protection/>
    </xf>
    <xf numFmtId="4" fontId="6" fillId="0" borderId="42" xfId="58" applyNumberFormat="1" applyFont="1" applyBorder="1">
      <alignment/>
      <protection/>
    </xf>
    <xf numFmtId="0" fontId="12" fillId="0" borderId="0" xfId="58" applyFont="1" applyBorder="1" applyAlignment="1">
      <alignment horizontal="left"/>
      <protection/>
    </xf>
    <xf numFmtId="0" fontId="16" fillId="0" borderId="0" xfId="52" applyFont="1">
      <alignment/>
      <protection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6" fillId="0" borderId="11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47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48" xfId="0" applyFont="1" applyBorder="1" applyAlignment="1">
      <alignment/>
    </xf>
    <xf numFmtId="0" fontId="6" fillId="0" borderId="49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34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4" fillId="0" borderId="4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4" fontId="6" fillId="0" borderId="44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51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6" fillId="0" borderId="24" xfId="0" applyNumberFormat="1" applyFont="1" applyBorder="1" applyAlignment="1">
      <alignment/>
    </xf>
    <xf numFmtId="4" fontId="6" fillId="0" borderId="52" xfId="0" applyNumberFormat="1" applyFont="1" applyBorder="1" applyAlignment="1">
      <alignment/>
    </xf>
    <xf numFmtId="4" fontId="6" fillId="0" borderId="48" xfId="0" applyNumberFormat="1" applyFont="1" applyBorder="1" applyAlignment="1">
      <alignment/>
    </xf>
    <xf numFmtId="4" fontId="6" fillId="0" borderId="53" xfId="0" applyNumberFormat="1" applyFont="1" applyBorder="1" applyAlignment="1">
      <alignment/>
    </xf>
    <xf numFmtId="0" fontId="6" fillId="0" borderId="44" xfId="0" applyFont="1" applyBorder="1" applyAlignment="1">
      <alignment/>
    </xf>
    <xf numFmtId="4" fontId="6" fillId="0" borderId="45" xfId="0" applyNumberFormat="1" applyFont="1" applyBorder="1" applyAlignment="1">
      <alignment/>
    </xf>
    <xf numFmtId="4" fontId="6" fillId="0" borderId="54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0" fontId="6" fillId="0" borderId="55" xfId="0" applyFont="1" applyBorder="1" applyAlignment="1">
      <alignment/>
    </xf>
    <xf numFmtId="4" fontId="7" fillId="0" borderId="56" xfId="0" applyNumberFormat="1" applyFont="1" applyBorder="1" applyAlignment="1">
      <alignment/>
    </xf>
    <xf numFmtId="4" fontId="7" fillId="0" borderId="57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58" applyFont="1" applyAlignment="1">
      <alignment horizontal="left"/>
      <protection/>
    </xf>
    <xf numFmtId="0" fontId="5" fillId="0" borderId="0" xfId="57" applyFont="1">
      <alignment/>
      <protection/>
    </xf>
    <xf numFmtId="0" fontId="0" fillId="0" borderId="0" xfId="57">
      <alignment/>
      <protection/>
    </xf>
    <xf numFmtId="0" fontId="1" fillId="0" borderId="0" xfId="57" applyFont="1" applyAlignment="1">
      <alignment horizontal="right"/>
      <protection/>
    </xf>
    <xf numFmtId="0" fontId="20" fillId="0" borderId="0" xfId="57" applyFont="1">
      <alignment/>
      <protection/>
    </xf>
    <xf numFmtId="0" fontId="1" fillId="0" borderId="46" xfId="57" applyFont="1" applyBorder="1" applyAlignment="1">
      <alignment horizontal="right"/>
      <protection/>
    </xf>
    <xf numFmtId="0" fontId="0" fillId="0" borderId="0" xfId="57" applyAlignment="1">
      <alignment horizontal="center"/>
      <protection/>
    </xf>
    <xf numFmtId="0" fontId="0" fillId="0" borderId="13" xfId="57" applyBorder="1" applyAlignment="1">
      <alignment horizontal="center" vertical="center" wrapText="1"/>
      <protection/>
    </xf>
    <xf numFmtId="0" fontId="0" fillId="0" borderId="58" xfId="57" applyBorder="1" applyAlignment="1">
      <alignment horizontal="center" vertical="center" wrapText="1"/>
      <protection/>
    </xf>
    <xf numFmtId="0" fontId="11" fillId="0" borderId="59" xfId="57" applyFont="1" applyBorder="1">
      <alignment/>
      <protection/>
    </xf>
    <xf numFmtId="0" fontId="11" fillId="0" borderId="60" xfId="57" applyFont="1" applyBorder="1">
      <alignment/>
      <protection/>
    </xf>
    <xf numFmtId="0" fontId="0" fillId="0" borderId="55" xfId="57" applyBorder="1">
      <alignment/>
      <protection/>
    </xf>
    <xf numFmtId="0" fontId="0" fillId="0" borderId="61" xfId="57" applyBorder="1" applyAlignment="1">
      <alignment vertical="center" wrapText="1"/>
      <protection/>
    </xf>
    <xf numFmtId="0" fontId="0" fillId="0" borderId="58" xfId="57" applyBorder="1">
      <alignment/>
      <protection/>
    </xf>
    <xf numFmtId="0" fontId="4" fillId="0" borderId="12" xfId="57" applyFont="1" applyBorder="1">
      <alignment/>
      <protection/>
    </xf>
    <xf numFmtId="0" fontId="4" fillId="0" borderId="34" xfId="57" applyFont="1" applyBorder="1">
      <alignment/>
      <protection/>
    </xf>
    <xf numFmtId="0" fontId="0" fillId="0" borderId="34" xfId="57" applyBorder="1">
      <alignment/>
      <protection/>
    </xf>
    <xf numFmtId="0" fontId="0" fillId="0" borderId="13" xfId="57" applyBorder="1">
      <alignment/>
      <protection/>
    </xf>
    <xf numFmtId="0" fontId="4" fillId="0" borderId="13" xfId="57" applyFont="1" applyBorder="1">
      <alignment/>
      <protection/>
    </xf>
    <xf numFmtId="0" fontId="4" fillId="0" borderId="14" xfId="57" applyFont="1" applyBorder="1">
      <alignment/>
      <protection/>
    </xf>
    <xf numFmtId="0" fontId="0" fillId="0" borderId="14" xfId="57" applyBorder="1">
      <alignment/>
      <protection/>
    </xf>
    <xf numFmtId="0" fontId="11" fillId="0" borderId="57" xfId="57" applyFont="1" applyBorder="1">
      <alignment/>
      <protection/>
    </xf>
    <xf numFmtId="0" fontId="0" fillId="0" borderId="62" xfId="57" applyBorder="1">
      <alignment/>
      <protection/>
    </xf>
    <xf numFmtId="0" fontId="0" fillId="0" borderId="61" xfId="57" applyBorder="1">
      <alignment/>
      <protection/>
    </xf>
    <xf numFmtId="0" fontId="4" fillId="0" borderId="53" xfId="57" applyFont="1" applyBorder="1">
      <alignment/>
      <protection/>
    </xf>
    <xf numFmtId="0" fontId="0" fillId="0" borderId="53" xfId="57" applyBorder="1">
      <alignment/>
      <protection/>
    </xf>
    <xf numFmtId="0" fontId="11" fillId="0" borderId="63" xfId="57" applyFont="1" applyBorder="1">
      <alignment/>
      <protection/>
    </xf>
    <xf numFmtId="0" fontId="11" fillId="0" borderId="53" xfId="57" applyFont="1" applyBorder="1">
      <alignment/>
      <protection/>
    </xf>
    <xf numFmtId="0" fontId="0" fillId="0" borderId="64" xfId="57" applyBorder="1">
      <alignment/>
      <protection/>
    </xf>
    <xf numFmtId="0" fontId="4" fillId="0" borderId="19" xfId="57" applyFont="1" applyBorder="1">
      <alignment/>
      <protection/>
    </xf>
    <xf numFmtId="0" fontId="4" fillId="0" borderId="41" xfId="57" applyFont="1" applyBorder="1">
      <alignment/>
      <protection/>
    </xf>
    <xf numFmtId="0" fontId="0" fillId="0" borderId="41" xfId="57" applyBorder="1">
      <alignment/>
      <protection/>
    </xf>
    <xf numFmtId="0" fontId="0" fillId="0" borderId="50" xfId="57" applyBorder="1">
      <alignment/>
      <protection/>
    </xf>
    <xf numFmtId="0" fontId="0" fillId="0" borderId="55" xfId="0" applyBorder="1" applyAlignment="1">
      <alignment/>
    </xf>
    <xf numFmtId="0" fontId="16" fillId="0" borderId="0" xfId="0" applyFont="1" applyAlignment="1">
      <alignment/>
    </xf>
    <xf numFmtId="4" fontId="6" fillId="0" borderId="0" xfId="0" applyNumberFormat="1" applyFont="1" applyBorder="1" applyAlignment="1">
      <alignment/>
    </xf>
    <xf numFmtId="0" fontId="0" fillId="0" borderId="0" xfId="51">
      <alignment/>
      <protection/>
    </xf>
    <xf numFmtId="0" fontId="9" fillId="0" borderId="0" xfId="58" applyFont="1">
      <alignment/>
      <protection/>
    </xf>
    <xf numFmtId="0" fontId="1" fillId="0" borderId="0" xfId="58" applyFont="1" applyAlignment="1">
      <alignment horizontal="right"/>
      <protection/>
    </xf>
    <xf numFmtId="0" fontId="16" fillId="0" borderId="0" xfId="51" applyFont="1">
      <alignment/>
      <protection/>
    </xf>
    <xf numFmtId="0" fontId="24" fillId="0" borderId="0" xfId="58" applyFont="1">
      <alignment/>
      <protection/>
    </xf>
    <xf numFmtId="14" fontId="0" fillId="0" borderId="0" xfId="51" applyNumberFormat="1">
      <alignment/>
      <protection/>
    </xf>
    <xf numFmtId="0" fontId="0" fillId="0" borderId="0" xfId="51" applyFont="1">
      <alignment/>
      <protection/>
    </xf>
    <xf numFmtId="0" fontId="1" fillId="0" borderId="0" xfId="57" applyFont="1">
      <alignment/>
      <protection/>
    </xf>
    <xf numFmtId="0" fontId="0" fillId="0" borderId="0" xfId="57" applyBorder="1" applyAlignment="1">
      <alignment horizontal="right"/>
      <protection/>
    </xf>
    <xf numFmtId="0" fontId="0" fillId="0" borderId="62" xfId="57" applyBorder="1" applyAlignment="1">
      <alignment horizontal="center" vertical="center" wrapText="1"/>
      <protection/>
    </xf>
    <xf numFmtId="0" fontId="0" fillId="0" borderId="57" xfId="57" applyBorder="1">
      <alignment/>
      <protection/>
    </xf>
    <xf numFmtId="0" fontId="0" fillId="0" borderId="55" xfId="57" applyBorder="1" applyAlignment="1">
      <alignment horizontal="center" vertical="center" wrapText="1"/>
      <protection/>
    </xf>
    <xf numFmtId="0" fontId="0" fillId="0" borderId="17" xfId="57" applyBorder="1" applyAlignment="1">
      <alignment horizontal="center"/>
      <protection/>
    </xf>
    <xf numFmtId="0" fontId="0" fillId="0" borderId="65" xfId="57" applyBorder="1">
      <alignment/>
      <protection/>
    </xf>
    <xf numFmtId="0" fontId="0" fillId="0" borderId="66" xfId="57" applyBorder="1">
      <alignment/>
      <protection/>
    </xf>
    <xf numFmtId="0" fontId="0" fillId="0" borderId="33" xfId="57" applyBorder="1">
      <alignment/>
      <protection/>
    </xf>
    <xf numFmtId="0" fontId="0" fillId="0" borderId="12" xfId="57" applyBorder="1">
      <alignment/>
      <protection/>
    </xf>
    <xf numFmtId="0" fontId="0" fillId="0" borderId="35" xfId="57" applyBorder="1">
      <alignment/>
      <protection/>
    </xf>
    <xf numFmtId="0" fontId="0" fillId="0" borderId="63" xfId="57" applyBorder="1">
      <alignment/>
      <protection/>
    </xf>
    <xf numFmtId="0" fontId="0" fillId="0" borderId="37" xfId="57" applyBorder="1">
      <alignment/>
      <protection/>
    </xf>
    <xf numFmtId="0" fontId="0" fillId="0" borderId="42" xfId="57" applyBorder="1" applyAlignment="1">
      <alignment horizontal="center"/>
      <protection/>
    </xf>
    <xf numFmtId="0" fontId="0" fillId="0" borderId="67" xfId="57" applyBorder="1">
      <alignment/>
      <protection/>
    </xf>
    <xf numFmtId="0" fontId="0" fillId="0" borderId="68" xfId="57" applyBorder="1" applyAlignment="1">
      <alignment horizontal="center"/>
      <protection/>
    </xf>
    <xf numFmtId="0" fontId="0" fillId="0" borderId="30" xfId="57" applyBorder="1">
      <alignment/>
      <protection/>
    </xf>
    <xf numFmtId="0" fontId="0" fillId="0" borderId="69" xfId="57" applyBorder="1">
      <alignment/>
      <protection/>
    </xf>
    <xf numFmtId="0" fontId="0" fillId="0" borderId="31" xfId="57" applyBorder="1">
      <alignment/>
      <protection/>
    </xf>
    <xf numFmtId="0" fontId="0" fillId="0" borderId="70" xfId="57" applyBorder="1">
      <alignment/>
      <protection/>
    </xf>
    <xf numFmtId="0" fontId="0" fillId="0" borderId="12" xfId="57" applyBorder="1" applyAlignment="1">
      <alignment wrapText="1"/>
      <protection/>
    </xf>
    <xf numFmtId="0" fontId="0" fillId="0" borderId="19" xfId="57" applyBorder="1">
      <alignment/>
      <protection/>
    </xf>
    <xf numFmtId="0" fontId="0" fillId="0" borderId="39" xfId="57" applyBorder="1">
      <alignment/>
      <protection/>
    </xf>
    <xf numFmtId="0" fontId="0" fillId="0" borderId="27" xfId="57" applyBorder="1">
      <alignment/>
      <protection/>
    </xf>
    <xf numFmtId="0" fontId="0" fillId="0" borderId="71" xfId="57" applyBorder="1">
      <alignment/>
      <protection/>
    </xf>
    <xf numFmtId="0" fontId="0" fillId="0" borderId="71" xfId="57" applyBorder="1" applyAlignment="1">
      <alignment horizontal="center" vertical="center" wrapText="1"/>
      <protection/>
    </xf>
    <xf numFmtId="0" fontId="0" fillId="0" borderId="55" xfId="57" applyBorder="1" applyAlignment="1">
      <alignment horizontal="center"/>
      <protection/>
    </xf>
    <xf numFmtId="0" fontId="0" fillId="0" borderId="60" xfId="57" applyBorder="1">
      <alignment/>
      <protection/>
    </xf>
    <xf numFmtId="0" fontId="0" fillId="0" borderId="18" xfId="57" applyBorder="1">
      <alignment/>
      <protection/>
    </xf>
    <xf numFmtId="0" fontId="0" fillId="0" borderId="0" xfId="57" applyAlignment="1">
      <alignment wrapText="1"/>
      <protection/>
    </xf>
    <xf numFmtId="0" fontId="4" fillId="0" borderId="0" xfId="57" applyFont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55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" fontId="6" fillId="0" borderId="6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5" fillId="0" borderId="0" xfId="59" applyFont="1">
      <alignment/>
      <protection/>
    </xf>
    <xf numFmtId="0" fontId="19" fillId="0" borderId="0" xfId="59">
      <alignment/>
      <protection/>
    </xf>
    <xf numFmtId="0" fontId="26" fillId="0" borderId="0" xfId="59" applyFont="1">
      <alignment/>
      <protection/>
    </xf>
    <xf numFmtId="0" fontId="19" fillId="0" borderId="58" xfId="59" applyBorder="1">
      <alignment/>
      <protection/>
    </xf>
    <xf numFmtId="0" fontId="19" fillId="0" borderId="50" xfId="59" applyBorder="1">
      <alignment/>
      <protection/>
    </xf>
    <xf numFmtId="0" fontId="19" fillId="0" borderId="0" xfId="59" applyFill="1" applyBorder="1">
      <alignment/>
      <protection/>
    </xf>
    <xf numFmtId="0" fontId="0" fillId="0" borderId="0" xfId="57" applyFont="1">
      <alignment/>
      <protection/>
    </xf>
    <xf numFmtId="0" fontId="19" fillId="0" borderId="0" xfId="50">
      <alignment/>
      <protection/>
    </xf>
    <xf numFmtId="0" fontId="26" fillId="0" borderId="0" xfId="50" applyFont="1">
      <alignment/>
      <protection/>
    </xf>
    <xf numFmtId="0" fontId="19" fillId="0" borderId="0" xfId="50" applyBorder="1">
      <alignment/>
      <protection/>
    </xf>
    <xf numFmtId="0" fontId="25" fillId="0" borderId="0" xfId="49" applyFont="1">
      <alignment/>
      <protection/>
    </xf>
    <xf numFmtId="0" fontId="0" fillId="0" borderId="49" xfId="0" applyBorder="1" applyAlignment="1">
      <alignment/>
    </xf>
    <xf numFmtId="0" fontId="0" fillId="0" borderId="59" xfId="0" applyBorder="1" applyAlignment="1">
      <alignment/>
    </xf>
    <xf numFmtId="0" fontId="19" fillId="0" borderId="0" xfId="50" applyBorder="1" applyAlignment="1">
      <alignment horizontal="center"/>
      <protection/>
    </xf>
    <xf numFmtId="0" fontId="19" fillId="0" borderId="0" xfId="50" applyBorder="1" applyAlignment="1">
      <alignment/>
      <protection/>
    </xf>
    <xf numFmtId="0" fontId="19" fillId="0" borderId="0" xfId="50" applyBorder="1" applyAlignment="1">
      <alignment horizontal="center" vertical="center"/>
      <protection/>
    </xf>
    <xf numFmtId="0" fontId="19" fillId="0" borderId="0" xfId="50" applyFont="1" applyBorder="1" applyAlignment="1">
      <alignment horizontal="center"/>
      <protection/>
    </xf>
    <xf numFmtId="0" fontId="19" fillId="0" borderId="58" xfId="50" applyBorder="1" applyAlignment="1">
      <alignment horizontal="center" vertical="center"/>
      <protection/>
    </xf>
    <xf numFmtId="0" fontId="19" fillId="0" borderId="72" xfId="50" applyBorder="1">
      <alignment/>
      <protection/>
    </xf>
    <xf numFmtId="0" fontId="19" fillId="0" borderId="0" xfId="50" applyFont="1">
      <alignment/>
      <protection/>
    </xf>
    <xf numFmtId="0" fontId="26" fillId="0" borderId="0" xfId="50" applyFont="1" applyAlignment="1">
      <alignment horizontal="right"/>
      <protection/>
    </xf>
    <xf numFmtId="0" fontId="0" fillId="0" borderId="10" xfId="0" applyFont="1" applyBorder="1" applyAlignment="1">
      <alignment horizontal="left"/>
    </xf>
    <xf numFmtId="0" fontId="7" fillId="0" borderId="44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7" fillId="0" borderId="48" xfId="0" applyFont="1" applyBorder="1" applyAlignment="1">
      <alignment horizontal="center" vertical="center" wrapText="1"/>
    </xf>
    <xf numFmtId="4" fontId="6" fillId="0" borderId="68" xfId="0" applyNumberFormat="1" applyFont="1" applyBorder="1" applyAlignment="1">
      <alignment/>
    </xf>
    <xf numFmtId="0" fontId="0" fillId="0" borderId="26" xfId="0" applyBorder="1" applyAlignment="1">
      <alignment/>
    </xf>
    <xf numFmtId="0" fontId="6" fillId="0" borderId="45" xfId="0" applyFont="1" applyBorder="1" applyAlignment="1">
      <alignment horizontal="center"/>
    </xf>
    <xf numFmtId="0" fontId="0" fillId="0" borderId="60" xfId="0" applyBorder="1" applyAlignment="1">
      <alignment/>
    </xf>
    <xf numFmtId="0" fontId="0" fillId="0" borderId="73" xfId="0" applyBorder="1" applyAlignment="1">
      <alignment/>
    </xf>
    <xf numFmtId="0" fontId="1" fillId="0" borderId="60" xfId="0" applyFont="1" applyBorder="1" applyAlignment="1">
      <alignment/>
    </xf>
    <xf numFmtId="0" fontId="12" fillId="0" borderId="55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42" xfId="0" applyBorder="1" applyAlignment="1">
      <alignment/>
    </xf>
    <xf numFmtId="0" fontId="19" fillId="0" borderId="0" xfId="59" applyAlignment="1">
      <alignment horizontal="center"/>
      <protection/>
    </xf>
    <xf numFmtId="0" fontId="19" fillId="0" borderId="74" xfId="59" applyBorder="1" applyAlignment="1">
      <alignment horizontal="center"/>
      <protection/>
    </xf>
    <xf numFmtId="0" fontId="19" fillId="0" borderId="59" xfId="59" applyBorder="1" applyAlignment="1">
      <alignment horizontal="center"/>
      <protection/>
    </xf>
    <xf numFmtId="0" fontId="19" fillId="0" borderId="75" xfId="59" applyBorder="1" applyAlignment="1">
      <alignment horizontal="center"/>
      <protection/>
    </xf>
    <xf numFmtId="0" fontId="19" fillId="0" borderId="74" xfId="59" applyBorder="1">
      <alignment/>
      <protection/>
    </xf>
    <xf numFmtId="0" fontId="19" fillId="0" borderId="76" xfId="59" applyBorder="1">
      <alignment/>
      <protection/>
    </xf>
    <xf numFmtId="0" fontId="19" fillId="0" borderId="12" xfId="59" applyBorder="1">
      <alignment/>
      <protection/>
    </xf>
    <xf numFmtId="0" fontId="19" fillId="0" borderId="59" xfId="59" applyBorder="1">
      <alignment/>
      <protection/>
    </xf>
    <xf numFmtId="0" fontId="19" fillId="0" borderId="77" xfId="59" applyBorder="1">
      <alignment/>
      <protection/>
    </xf>
    <xf numFmtId="0" fontId="19" fillId="0" borderId="78" xfId="59" applyBorder="1">
      <alignment/>
      <protection/>
    </xf>
    <xf numFmtId="0" fontId="19" fillId="0" borderId="79" xfId="59" applyBorder="1">
      <alignment/>
      <protection/>
    </xf>
    <xf numFmtId="0" fontId="19" fillId="0" borderId="80" xfId="59" applyBorder="1">
      <alignment/>
      <protection/>
    </xf>
    <xf numFmtId="0" fontId="19" fillId="0" borderId="68" xfId="59" applyBorder="1">
      <alignment/>
      <protection/>
    </xf>
    <xf numFmtId="0" fontId="19" fillId="0" borderId="17" xfId="59" applyBorder="1">
      <alignment/>
      <protection/>
    </xf>
    <xf numFmtId="0" fontId="19" fillId="0" borderId="42" xfId="59" applyBorder="1">
      <alignment/>
      <protection/>
    </xf>
    <xf numFmtId="0" fontId="19" fillId="0" borderId="0" xfId="54">
      <alignment/>
      <protection/>
    </xf>
    <xf numFmtId="0" fontId="0" fillId="0" borderId="55" xfId="0" applyBorder="1" applyAlignment="1">
      <alignment horizontal="center" vertical="center" wrapText="1"/>
    </xf>
    <xf numFmtId="0" fontId="0" fillId="0" borderId="68" xfId="0" applyBorder="1" applyAlignment="1">
      <alignment horizontal="center"/>
    </xf>
    <xf numFmtId="0" fontId="1" fillId="0" borderId="0" xfId="0" applyFont="1" applyAlignment="1">
      <alignment/>
    </xf>
    <xf numFmtId="0" fontId="31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0" fillId="0" borderId="68" xfId="0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right"/>
    </xf>
    <xf numFmtId="0" fontId="0" fillId="0" borderId="56" xfId="0" applyBorder="1" applyAlignment="1">
      <alignment horizontal="center" vertical="center" wrapText="1"/>
    </xf>
    <xf numFmtId="0" fontId="32" fillId="0" borderId="0" xfId="0" applyFont="1" applyAlignment="1">
      <alignment/>
    </xf>
    <xf numFmtId="0" fontId="26" fillId="0" borderId="0" xfId="59" applyFont="1" applyAlignment="1">
      <alignment horizontal="right"/>
      <protection/>
    </xf>
    <xf numFmtId="0" fontId="19" fillId="0" borderId="0" xfId="59" applyFont="1" applyFill="1" applyBorder="1">
      <alignment/>
      <protection/>
    </xf>
    <xf numFmtId="0" fontId="1" fillId="0" borderId="0" xfId="55" applyFont="1">
      <alignment/>
      <protection/>
    </xf>
    <xf numFmtId="0" fontId="0" fillId="0" borderId="0" xfId="55">
      <alignment/>
      <protection/>
    </xf>
    <xf numFmtId="0" fontId="30" fillId="0" borderId="0" xfId="55" applyFont="1">
      <alignment/>
      <protection/>
    </xf>
    <xf numFmtId="0" fontId="33" fillId="0" borderId="0" xfId="55" applyFont="1">
      <alignment/>
      <protection/>
    </xf>
    <xf numFmtId="0" fontId="0" fillId="0" borderId="0" xfId="55" applyAlignment="1">
      <alignment horizontal="center"/>
      <protection/>
    </xf>
    <xf numFmtId="0" fontId="0" fillId="0" borderId="55" xfId="55" applyBorder="1" applyAlignment="1">
      <alignment horizontal="center" vertical="center" wrapText="1"/>
      <protection/>
    </xf>
    <xf numFmtId="0" fontId="0" fillId="0" borderId="57" xfId="55" applyBorder="1">
      <alignment/>
      <protection/>
    </xf>
    <xf numFmtId="0" fontId="0" fillId="0" borderId="62" xfId="55" applyBorder="1" applyAlignment="1">
      <alignment horizontal="center" vertical="center" wrapText="1"/>
      <protection/>
    </xf>
    <xf numFmtId="0" fontId="0" fillId="0" borderId="17" xfId="55" applyBorder="1" applyAlignment="1">
      <alignment horizontal="center"/>
      <protection/>
    </xf>
    <xf numFmtId="0" fontId="0" fillId="0" borderId="66" xfId="55" applyBorder="1">
      <alignment/>
      <protection/>
    </xf>
    <xf numFmtId="0" fontId="0" fillId="0" borderId="12" xfId="55" applyBorder="1">
      <alignment/>
      <protection/>
    </xf>
    <xf numFmtId="0" fontId="0" fillId="0" borderId="63" xfId="55" applyBorder="1">
      <alignment/>
      <protection/>
    </xf>
    <xf numFmtId="0" fontId="0" fillId="0" borderId="42" xfId="55" applyBorder="1" applyAlignment="1">
      <alignment horizontal="center"/>
      <protection/>
    </xf>
    <xf numFmtId="0" fontId="0" fillId="0" borderId="68" xfId="55" applyBorder="1" applyAlignment="1">
      <alignment horizontal="center"/>
      <protection/>
    </xf>
    <xf numFmtId="0" fontId="0" fillId="0" borderId="30" xfId="55" applyBorder="1">
      <alignment/>
      <protection/>
    </xf>
    <xf numFmtId="0" fontId="0" fillId="0" borderId="12" xfId="55" applyBorder="1" applyAlignment="1">
      <alignment wrapText="1"/>
      <protection/>
    </xf>
    <xf numFmtId="0" fontId="0" fillId="0" borderId="19" xfId="55" applyBorder="1">
      <alignment/>
      <protection/>
    </xf>
    <xf numFmtId="0" fontId="0" fillId="0" borderId="27" xfId="55" applyBorder="1">
      <alignment/>
      <protection/>
    </xf>
    <xf numFmtId="0" fontId="0" fillId="0" borderId="55" xfId="55" applyBorder="1" applyAlignment="1">
      <alignment horizontal="center"/>
      <protection/>
    </xf>
    <xf numFmtId="0" fontId="0" fillId="0" borderId="0" xfId="55" applyFont="1">
      <alignment/>
      <protection/>
    </xf>
    <xf numFmtId="0" fontId="0" fillId="0" borderId="0" xfId="55" applyAlignment="1">
      <alignment wrapText="1"/>
      <protection/>
    </xf>
    <xf numFmtId="14" fontId="0" fillId="0" borderId="0" xfId="55" applyNumberFormat="1">
      <alignment/>
      <protection/>
    </xf>
    <xf numFmtId="0" fontId="4" fillId="0" borderId="0" xfId="55" applyFont="1">
      <alignment/>
      <protection/>
    </xf>
    <xf numFmtId="0" fontId="4" fillId="0" borderId="0" xfId="55" applyFont="1" applyAlignment="1">
      <alignment wrapText="1"/>
      <protection/>
    </xf>
    <xf numFmtId="0" fontId="5" fillId="0" borderId="0" xfId="56" applyFont="1">
      <alignment/>
      <protection/>
    </xf>
    <xf numFmtId="0" fontId="0" fillId="0" borderId="0" xfId="56">
      <alignment/>
      <protection/>
    </xf>
    <xf numFmtId="0" fontId="20" fillId="0" borderId="0" xfId="56" applyFont="1">
      <alignment/>
      <protection/>
    </xf>
    <xf numFmtId="0" fontId="0" fillId="0" borderId="0" xfId="56" applyAlignment="1">
      <alignment horizontal="center"/>
      <protection/>
    </xf>
    <xf numFmtId="0" fontId="11" fillId="0" borderId="60" xfId="56" applyFont="1" applyBorder="1">
      <alignment/>
      <protection/>
    </xf>
    <xf numFmtId="0" fontId="4" fillId="0" borderId="34" xfId="56" applyFont="1" applyBorder="1">
      <alignment/>
      <protection/>
    </xf>
    <xf numFmtId="0" fontId="4" fillId="0" borderId="13" xfId="56" applyFont="1" applyBorder="1">
      <alignment/>
      <protection/>
    </xf>
    <xf numFmtId="0" fontId="4" fillId="0" borderId="14" xfId="56" applyFont="1" applyBorder="1">
      <alignment/>
      <protection/>
    </xf>
    <xf numFmtId="0" fontId="4" fillId="0" borderId="53" xfId="56" applyFont="1" applyBorder="1">
      <alignment/>
      <protection/>
    </xf>
    <xf numFmtId="0" fontId="11" fillId="0" borderId="53" xfId="56" applyFont="1" applyBorder="1">
      <alignment/>
      <protection/>
    </xf>
    <xf numFmtId="14" fontId="0" fillId="0" borderId="0" xfId="56" applyNumberFormat="1">
      <alignment/>
      <protection/>
    </xf>
    <xf numFmtId="0" fontId="34" fillId="0" borderId="0" xfId="56" applyFont="1">
      <alignment/>
      <protection/>
    </xf>
    <xf numFmtId="0" fontId="1" fillId="0" borderId="0" xfId="56" applyFont="1">
      <alignment/>
      <protection/>
    </xf>
    <xf numFmtId="0" fontId="19" fillId="0" borderId="12" xfId="59" applyFont="1" applyBorder="1">
      <alignment/>
      <protection/>
    </xf>
    <xf numFmtId="0" fontId="19" fillId="0" borderId="59" xfId="59" applyFont="1" applyBorder="1">
      <alignment/>
      <protection/>
    </xf>
    <xf numFmtId="0" fontId="19" fillId="0" borderId="19" xfId="59" applyFont="1" applyBorder="1">
      <alignment/>
      <protection/>
    </xf>
    <xf numFmtId="0" fontId="1" fillId="0" borderId="0" xfId="55" applyFont="1" applyAlignment="1">
      <alignment horizontal="right"/>
      <protection/>
    </xf>
    <xf numFmtId="0" fontId="1" fillId="0" borderId="0" xfId="56" applyFont="1" applyAlignment="1">
      <alignment horizontal="right"/>
      <protection/>
    </xf>
    <xf numFmtId="0" fontId="19" fillId="0" borderId="11" xfId="59" applyFont="1" applyBorder="1" applyAlignment="1">
      <alignment horizontal="center"/>
      <protection/>
    </xf>
    <xf numFmtId="0" fontId="19" fillId="0" borderId="48" xfId="59" applyFont="1" applyBorder="1" applyAlignment="1">
      <alignment horizontal="center"/>
      <protection/>
    </xf>
    <xf numFmtId="0" fontId="19" fillId="0" borderId="15" xfId="59" applyFont="1" applyBorder="1" applyAlignment="1">
      <alignment horizontal="center"/>
      <protection/>
    </xf>
    <xf numFmtId="0" fontId="19" fillId="0" borderId="44" xfId="59" applyBorder="1" applyAlignment="1">
      <alignment horizontal="center"/>
      <protection/>
    </xf>
    <xf numFmtId="0" fontId="19" fillId="0" borderId="45" xfId="59" applyBorder="1" applyAlignment="1">
      <alignment horizontal="center"/>
      <protection/>
    </xf>
    <xf numFmtId="0" fontId="19" fillId="0" borderId="64" xfId="59" applyBorder="1" applyAlignment="1">
      <alignment horizontal="center"/>
      <protection/>
    </xf>
    <xf numFmtId="0" fontId="19" fillId="0" borderId="54" xfId="59" applyBorder="1" applyAlignment="1">
      <alignment horizontal="center"/>
      <protection/>
    </xf>
    <xf numFmtId="0" fontId="19" fillId="0" borderId="24" xfId="59" applyBorder="1" applyAlignment="1">
      <alignment horizontal="center" shrinkToFit="1"/>
      <protection/>
    </xf>
    <xf numFmtId="0" fontId="19" fillId="0" borderId="18" xfId="59" applyBorder="1" applyAlignment="1">
      <alignment horizontal="center" shrinkToFit="1"/>
      <protection/>
    </xf>
    <xf numFmtId="0" fontId="19" fillId="0" borderId="15" xfId="59" applyBorder="1" applyAlignment="1">
      <alignment horizontal="center" shrinkToFit="1"/>
      <protection/>
    </xf>
    <xf numFmtId="0" fontId="19" fillId="0" borderId="22" xfId="59" applyBorder="1" applyAlignment="1">
      <alignment horizontal="center"/>
      <protection/>
    </xf>
    <xf numFmtId="0" fontId="19" fillId="0" borderId="24" xfId="59" applyBorder="1" applyAlignment="1">
      <alignment horizontal="center"/>
      <protection/>
    </xf>
    <xf numFmtId="0" fontId="19" fillId="0" borderId="18" xfId="59" applyBorder="1" applyAlignment="1">
      <alignment horizontal="center"/>
      <protection/>
    </xf>
    <xf numFmtId="0" fontId="0" fillId="0" borderId="57" xfId="55" applyFont="1" applyBorder="1">
      <alignment/>
      <protection/>
    </xf>
    <xf numFmtId="0" fontId="1" fillId="0" borderId="67" xfId="56" applyFont="1" applyBorder="1">
      <alignment/>
      <protection/>
    </xf>
    <xf numFmtId="0" fontId="19" fillId="0" borderId="22" xfId="59" applyFont="1" applyBorder="1" applyAlignment="1">
      <alignment horizontal="center" shrinkToFit="1"/>
      <protection/>
    </xf>
    <xf numFmtId="0" fontId="19" fillId="0" borderId="11" xfId="59" applyFont="1" applyBorder="1" applyAlignment="1">
      <alignment horizontal="center" shrinkToFit="1"/>
      <protection/>
    </xf>
    <xf numFmtId="0" fontId="19" fillId="0" borderId="48" xfId="59" applyFont="1" applyBorder="1" applyAlignment="1">
      <alignment horizontal="center" shrinkToFit="1"/>
      <protection/>
    </xf>
    <xf numFmtId="0" fontId="26" fillId="0" borderId="0" xfId="59" applyFont="1" applyAlignment="1">
      <alignment/>
      <protection/>
    </xf>
    <xf numFmtId="0" fontId="0" fillId="0" borderId="0" xfId="55" applyBorder="1">
      <alignment/>
      <protection/>
    </xf>
    <xf numFmtId="0" fontId="0" fillId="0" borderId="0" xfId="55" applyFont="1" applyBorder="1">
      <alignment/>
      <protection/>
    </xf>
    <xf numFmtId="0" fontId="0" fillId="0" borderId="0" xfId="55" applyBorder="1" applyAlignment="1">
      <alignment horizontal="center"/>
      <protection/>
    </xf>
    <xf numFmtId="0" fontId="0" fillId="0" borderId="41" xfId="55" applyFont="1" applyBorder="1" applyAlignment="1">
      <alignment horizontal="right"/>
      <protection/>
    </xf>
    <xf numFmtId="0" fontId="4" fillId="0" borderId="19" xfId="55" applyFont="1" applyBorder="1" applyAlignment="1">
      <alignment horizontal="center"/>
      <protection/>
    </xf>
    <xf numFmtId="0" fontId="0" fillId="0" borderId="13" xfId="55" applyFont="1" applyBorder="1" applyAlignment="1">
      <alignment horizontal="right"/>
      <protection/>
    </xf>
    <xf numFmtId="0" fontId="4" fillId="0" borderId="12" xfId="55" applyFont="1" applyBorder="1" applyAlignment="1">
      <alignment horizontal="center"/>
      <protection/>
    </xf>
    <xf numFmtId="0" fontId="0" fillId="0" borderId="34" xfId="55" applyFont="1" applyBorder="1">
      <alignment/>
      <protection/>
    </xf>
    <xf numFmtId="0" fontId="4" fillId="0" borderId="66" xfId="55" applyFont="1" applyBorder="1" applyAlignment="1">
      <alignment horizontal="center"/>
      <protection/>
    </xf>
    <xf numFmtId="0" fontId="11" fillId="0" borderId="57" xfId="56" applyFont="1" applyBorder="1" applyAlignment="1">
      <alignment horizontal="center"/>
      <protection/>
    </xf>
    <xf numFmtId="0" fontId="11" fillId="0" borderId="63" xfId="56" applyFont="1" applyBorder="1" applyAlignment="1">
      <alignment horizontal="center"/>
      <protection/>
    </xf>
    <xf numFmtId="0" fontId="11" fillId="0" borderId="59" xfId="56" applyFont="1" applyBorder="1" applyAlignment="1">
      <alignment horizontal="center"/>
      <protection/>
    </xf>
    <xf numFmtId="0" fontId="4" fillId="0" borderId="12" xfId="56" applyFont="1" applyBorder="1" applyAlignment="1">
      <alignment horizontal="center"/>
      <protection/>
    </xf>
    <xf numFmtId="0" fontId="0" fillId="0" borderId="50" xfId="56" applyBorder="1" applyAlignment="1">
      <alignment horizontal="center" vertical="center" wrapText="1"/>
      <protection/>
    </xf>
    <xf numFmtId="0" fontId="16" fillId="0" borderId="60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/>
    </xf>
    <xf numFmtId="0" fontId="0" fillId="0" borderId="13" xfId="0" applyBorder="1" applyAlignment="1">
      <alignment/>
    </xf>
    <xf numFmtId="0" fontId="7" fillId="0" borderId="6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4" fontId="6" fillId="0" borderId="42" xfId="0" applyNumberFormat="1" applyFont="1" applyBorder="1" applyAlignment="1">
      <alignment/>
    </xf>
    <xf numFmtId="4" fontId="6" fillId="0" borderId="38" xfId="0" applyNumberFormat="1" applyFont="1" applyBorder="1" applyAlignment="1">
      <alignment/>
    </xf>
    <xf numFmtId="0" fontId="7" fillId="0" borderId="68" xfId="0" applyFont="1" applyBorder="1" applyAlignment="1">
      <alignment/>
    </xf>
    <xf numFmtId="0" fontId="7" fillId="0" borderId="17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7" fillId="0" borderId="76" xfId="0" applyFont="1" applyBorder="1" applyAlignment="1">
      <alignment horizontal="center"/>
    </xf>
    <xf numFmtId="0" fontId="7" fillId="0" borderId="77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4" fontId="6" fillId="0" borderId="55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7" fillId="0" borderId="46" xfId="0" applyFont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left" indent="4"/>
    </xf>
    <xf numFmtId="0" fontId="36" fillId="0" borderId="0" xfId="0" applyFont="1" applyAlignment="1">
      <alignment horizontal="left" indent="6"/>
    </xf>
    <xf numFmtId="0" fontId="40" fillId="0" borderId="0" xfId="0" applyFont="1" applyAlignment="1">
      <alignment horizontal="left" indent="6"/>
    </xf>
    <xf numFmtId="0" fontId="40" fillId="0" borderId="0" xfId="0" applyFont="1" applyAlignment="1">
      <alignment/>
    </xf>
    <xf numFmtId="0" fontId="36" fillId="0" borderId="0" xfId="0" applyFont="1" applyAlignment="1">
      <alignment horizontal="justify"/>
    </xf>
    <xf numFmtId="0" fontId="36" fillId="0" borderId="0" xfId="0" applyFont="1" applyAlignment="1">
      <alignment horizontal="right"/>
    </xf>
    <xf numFmtId="0" fontId="40" fillId="0" borderId="0" xfId="0" applyFont="1" applyAlignment="1">
      <alignment/>
    </xf>
    <xf numFmtId="0" fontId="37" fillId="0" borderId="0" xfId="0" applyFont="1" applyAlignment="1">
      <alignment horizontal="left"/>
    </xf>
    <xf numFmtId="0" fontId="37" fillId="0" borderId="0" xfId="0" applyFont="1" applyAlignment="1">
      <alignment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30" fillId="0" borderId="0" xfId="58" applyFont="1" applyAlignment="1">
      <alignment horizontal="left"/>
      <protection/>
    </xf>
    <xf numFmtId="0" fontId="6" fillId="0" borderId="35" xfId="0" applyFont="1" applyBorder="1" applyAlignment="1">
      <alignment horizontal="center"/>
    </xf>
    <xf numFmtId="0" fontId="41" fillId="0" borderId="0" xfId="0" applyFont="1" applyAlignment="1">
      <alignment horizontal="justify"/>
    </xf>
    <xf numFmtId="0" fontId="19" fillId="0" borderId="0" xfId="0" applyFont="1" applyAlignment="1">
      <alignment/>
    </xf>
    <xf numFmtId="0" fontId="1" fillId="0" borderId="0" xfId="0" applyFont="1" applyAlignment="1">
      <alignment/>
    </xf>
    <xf numFmtId="0" fontId="42" fillId="0" borderId="0" xfId="49" applyFont="1">
      <alignment/>
      <protection/>
    </xf>
    <xf numFmtId="0" fontId="19" fillId="0" borderId="0" xfId="0" applyFont="1" applyAlignment="1">
      <alignment horizontal="justify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4" fillId="0" borderId="45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6" fillId="0" borderId="59" xfId="0" applyFont="1" applyBorder="1" applyAlignment="1">
      <alignment horizontal="center"/>
    </xf>
    <xf numFmtId="0" fontId="6" fillId="0" borderId="73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0" fillId="0" borderId="79" xfId="0" applyFont="1" applyBorder="1" applyAlignment="1">
      <alignment horizontal="center"/>
    </xf>
    <xf numFmtId="0" fontId="0" fillId="0" borderId="81" xfId="0" applyFont="1" applyBorder="1" applyAlignment="1">
      <alignment horizontal="center"/>
    </xf>
    <xf numFmtId="0" fontId="0" fillId="0" borderId="17" xfId="0" applyFont="1" applyBorder="1" applyAlignment="1">
      <alignment/>
    </xf>
    <xf numFmtId="4" fontId="6" fillId="0" borderId="77" xfId="0" applyNumberFormat="1" applyFont="1" applyBorder="1" applyAlignment="1">
      <alignment/>
    </xf>
    <xf numFmtId="0" fontId="7" fillId="0" borderId="45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7" fillId="0" borderId="55" xfId="0" applyFont="1" applyBorder="1" applyAlignment="1">
      <alignment/>
    </xf>
    <xf numFmtId="4" fontId="7" fillId="0" borderId="55" xfId="0" applyNumberFormat="1" applyFont="1" applyBorder="1" applyAlignment="1">
      <alignment/>
    </xf>
    <xf numFmtId="0" fontId="26" fillId="0" borderId="0" xfId="49" applyFont="1" applyBorder="1">
      <alignment/>
      <protection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61" xfId="0" applyBorder="1" applyAlignment="1">
      <alignment horizontal="center"/>
    </xf>
    <xf numFmtId="0" fontId="19" fillId="0" borderId="0" xfId="49" applyFont="1">
      <alignment/>
      <protection/>
    </xf>
    <xf numFmtId="0" fontId="19" fillId="0" borderId="69" xfId="49" applyFont="1" applyBorder="1">
      <alignment/>
      <protection/>
    </xf>
    <xf numFmtId="0" fontId="19" fillId="0" borderId="70" xfId="49" applyFont="1" applyBorder="1">
      <alignment/>
      <protection/>
    </xf>
    <xf numFmtId="0" fontId="19" fillId="0" borderId="55" xfId="49" applyFont="1" applyBorder="1">
      <alignment/>
      <protection/>
    </xf>
    <xf numFmtId="0" fontId="19" fillId="0" borderId="0" xfId="49" applyFont="1" applyBorder="1">
      <alignment/>
      <protection/>
    </xf>
    <xf numFmtId="0" fontId="19" fillId="0" borderId="57" xfId="49" applyFont="1" applyBorder="1">
      <alignment/>
      <protection/>
    </xf>
    <xf numFmtId="0" fontId="19" fillId="0" borderId="67" xfId="49" applyFont="1" applyBorder="1">
      <alignment/>
      <protection/>
    </xf>
    <xf numFmtId="0" fontId="19" fillId="0" borderId="71" xfId="49" applyFont="1" applyBorder="1">
      <alignment/>
      <protection/>
    </xf>
    <xf numFmtId="0" fontId="26" fillId="0" borderId="55" xfId="49" applyFont="1" applyBorder="1" applyAlignment="1">
      <alignment vertical="center"/>
      <protection/>
    </xf>
    <xf numFmtId="0" fontId="1" fillId="0" borderId="0" xfId="0" applyFont="1" applyBorder="1" applyAlignment="1">
      <alignment horizontal="center" vertical="center" wrapText="1" shrinkToFit="1"/>
    </xf>
    <xf numFmtId="49" fontId="0" fillId="0" borderId="15" xfId="0" applyNumberFormat="1" applyFont="1" applyBorder="1" applyAlignment="1">
      <alignment horizontal="center" vertical="center"/>
    </xf>
    <xf numFmtId="0" fontId="26" fillId="0" borderId="57" xfId="0" applyFont="1" applyBorder="1" applyAlignment="1">
      <alignment/>
    </xf>
    <xf numFmtId="0" fontId="1" fillId="0" borderId="46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6" fillId="0" borderId="0" xfId="49" applyFont="1" applyAlignment="1">
      <alignment horizontal="right"/>
      <protection/>
    </xf>
    <xf numFmtId="49" fontId="0" fillId="0" borderId="4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/>
    </xf>
    <xf numFmtId="4" fontId="6" fillId="0" borderId="36" xfId="0" applyNumberFormat="1" applyFont="1" applyBorder="1" applyAlignment="1">
      <alignment/>
    </xf>
    <xf numFmtId="3" fontId="6" fillId="0" borderId="55" xfId="0" applyNumberFormat="1" applyFont="1" applyBorder="1" applyAlignment="1">
      <alignment horizontal="center"/>
    </xf>
    <xf numFmtId="0" fontId="0" fillId="0" borderId="48" xfId="0" applyBorder="1" applyAlignment="1">
      <alignment horizontal="center" vertical="center" wrapText="1"/>
    </xf>
    <xf numFmtId="4" fontId="7" fillId="0" borderId="45" xfId="0" applyNumberFormat="1" applyFont="1" applyBorder="1" applyAlignment="1">
      <alignment/>
    </xf>
    <xf numFmtId="0" fontId="6" fillId="0" borderId="2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6" fillId="0" borderId="60" xfId="0" applyFont="1" applyBorder="1" applyAlignment="1">
      <alignment horizontal="left"/>
    </xf>
    <xf numFmtId="0" fontId="6" fillId="0" borderId="56" xfId="0" applyFont="1" applyBorder="1" applyAlignment="1">
      <alignment horizontal="center"/>
    </xf>
    <xf numFmtId="0" fontId="6" fillId="0" borderId="44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 wrapText="1"/>
    </xf>
    <xf numFmtId="2" fontId="7" fillId="0" borderId="55" xfId="0" applyNumberFormat="1" applyFont="1" applyBorder="1" applyAlignment="1">
      <alignment/>
    </xf>
    <xf numFmtId="0" fontId="1" fillId="0" borderId="62" xfId="0" applyFont="1" applyBorder="1" applyAlignment="1">
      <alignment/>
    </xf>
    <xf numFmtId="0" fontId="1" fillId="0" borderId="55" xfId="0" applyFont="1" applyBorder="1" applyAlignment="1">
      <alignment/>
    </xf>
    <xf numFmtId="0" fontId="6" fillId="0" borderId="43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5" xfId="0" applyFont="1" applyBorder="1" applyAlignment="1">
      <alignment/>
    </xf>
    <xf numFmtId="0" fontId="6" fillId="0" borderId="35" xfId="0" applyFont="1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0" fillId="0" borderId="83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6" fillId="0" borderId="61" xfId="0" applyFont="1" applyBorder="1" applyAlignment="1">
      <alignment/>
    </xf>
    <xf numFmtId="0" fontId="6" fillId="0" borderId="61" xfId="0" applyFont="1" applyBorder="1" applyAlignment="1">
      <alignment horizontal="left"/>
    </xf>
    <xf numFmtId="0" fontId="8" fillId="0" borderId="61" xfId="0" applyFont="1" applyBorder="1" applyAlignment="1">
      <alignment/>
    </xf>
    <xf numFmtId="0" fontId="6" fillId="0" borderId="84" xfId="0" applyFont="1" applyBorder="1" applyAlignment="1">
      <alignment/>
    </xf>
    <xf numFmtId="4" fontId="6" fillId="0" borderId="68" xfId="0" applyNumberFormat="1" applyFont="1" applyBorder="1" applyAlignment="1">
      <alignment horizontal="right"/>
    </xf>
    <xf numFmtId="4" fontId="6" fillId="0" borderId="17" xfId="0" applyNumberFormat="1" applyFon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4" fontId="0" fillId="0" borderId="17" xfId="0" applyNumberFormat="1" applyFont="1" applyBorder="1" applyAlignment="1">
      <alignment horizontal="right"/>
    </xf>
    <xf numFmtId="4" fontId="0" fillId="0" borderId="42" xfId="0" applyNumberFormat="1" applyBorder="1" applyAlignment="1">
      <alignment horizontal="right"/>
    </xf>
    <xf numFmtId="4" fontId="6" fillId="0" borderId="76" xfId="0" applyNumberFormat="1" applyFont="1" applyBorder="1" applyAlignment="1">
      <alignment horizontal="right"/>
    </xf>
    <xf numFmtId="0" fontId="19" fillId="0" borderId="68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42" xfId="0" applyFont="1" applyBorder="1" applyAlignment="1">
      <alignment/>
    </xf>
    <xf numFmtId="0" fontId="19" fillId="33" borderId="46" xfId="0" applyFont="1" applyFill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0" xfId="59" applyFont="1">
      <alignment/>
      <protection/>
    </xf>
    <xf numFmtId="0" fontId="0" fillId="0" borderId="55" xfId="0" applyBorder="1" applyAlignment="1">
      <alignment horizontal="center" vertical="center"/>
    </xf>
    <xf numFmtId="49" fontId="0" fillId="0" borderId="68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26" xfId="0" applyNumberFormat="1" applyBorder="1" applyAlignment="1">
      <alignment/>
    </xf>
    <xf numFmtId="49" fontId="0" fillId="0" borderId="42" xfId="0" applyNumberFormat="1" applyBorder="1" applyAlignment="1">
      <alignment/>
    </xf>
    <xf numFmtId="0" fontId="0" fillId="0" borderId="48" xfId="0" applyFill="1" applyBorder="1" applyAlignment="1">
      <alignment/>
    </xf>
    <xf numFmtId="0" fontId="0" fillId="0" borderId="42" xfId="0" applyBorder="1" applyAlignment="1">
      <alignment horizontal="left"/>
    </xf>
    <xf numFmtId="2" fontId="0" fillId="0" borderId="68" xfId="0" applyNumberFormat="1" applyBorder="1" applyAlignment="1">
      <alignment/>
    </xf>
    <xf numFmtId="2" fontId="1" fillId="0" borderId="55" xfId="0" applyNumberFormat="1" applyFont="1" applyBorder="1" applyAlignment="1">
      <alignment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68" xfId="0" applyBorder="1" applyAlignment="1">
      <alignment horizontal="left" vertical="center"/>
    </xf>
    <xf numFmtId="0" fontId="0" fillId="0" borderId="71" xfId="0" applyBorder="1" applyAlignment="1">
      <alignment horizontal="center" vertical="center" wrapText="1"/>
    </xf>
    <xf numFmtId="49" fontId="0" fillId="0" borderId="44" xfId="0" applyNumberFormat="1" applyBorder="1" applyAlignment="1">
      <alignment horizontal="center" wrapText="1"/>
    </xf>
    <xf numFmtId="49" fontId="6" fillId="0" borderId="55" xfId="0" applyNumberFormat="1" applyFont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2" fontId="0" fillId="0" borderId="17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42" xfId="0" applyNumberFormat="1" applyBorder="1" applyAlignment="1">
      <alignment/>
    </xf>
    <xf numFmtId="2" fontId="0" fillId="0" borderId="55" xfId="0" applyNumberFormat="1" applyBorder="1" applyAlignment="1">
      <alignment/>
    </xf>
    <xf numFmtId="2" fontId="0" fillId="0" borderId="42" xfId="0" applyNumberFormat="1" applyBorder="1" applyAlignment="1">
      <alignment horizontal="center"/>
    </xf>
    <xf numFmtId="2" fontId="0" fillId="0" borderId="55" xfId="0" applyNumberFormat="1" applyBorder="1" applyAlignment="1">
      <alignment horizontal="center"/>
    </xf>
    <xf numFmtId="2" fontId="16" fillId="0" borderId="17" xfId="0" applyNumberFormat="1" applyFont="1" applyBorder="1" applyAlignment="1">
      <alignment/>
    </xf>
    <xf numFmtId="2" fontId="0" fillId="0" borderId="59" xfId="0" applyNumberFormat="1" applyBorder="1" applyAlignment="1">
      <alignment/>
    </xf>
    <xf numFmtId="2" fontId="16" fillId="0" borderId="42" xfId="0" applyNumberFormat="1" applyFont="1" applyBorder="1" applyAlignment="1">
      <alignment/>
    </xf>
    <xf numFmtId="2" fontId="0" fillId="0" borderId="73" xfId="0" applyNumberFormat="1" applyBorder="1" applyAlignment="1">
      <alignment/>
    </xf>
    <xf numFmtId="0" fontId="19" fillId="33" borderId="43" xfId="0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4" fontId="6" fillId="0" borderId="48" xfId="0" applyNumberFormat="1" applyFont="1" applyBorder="1" applyAlignment="1">
      <alignment horizontal="right"/>
    </xf>
    <xf numFmtId="4" fontId="6" fillId="0" borderId="42" xfId="0" applyNumberFormat="1" applyFont="1" applyBorder="1" applyAlignment="1">
      <alignment horizontal="right"/>
    </xf>
    <xf numFmtId="0" fontId="19" fillId="0" borderId="30" xfId="49" applyFont="1" applyBorder="1">
      <alignment/>
      <protection/>
    </xf>
    <xf numFmtId="4" fontId="6" fillId="0" borderId="77" xfId="0" applyNumberFormat="1" applyFont="1" applyBorder="1" applyAlignment="1">
      <alignment horizontal="right"/>
    </xf>
    <xf numFmtId="4" fontId="6" fillId="0" borderId="40" xfId="0" applyNumberFormat="1" applyFont="1" applyBorder="1" applyAlignment="1">
      <alignment horizontal="right"/>
    </xf>
    <xf numFmtId="0" fontId="19" fillId="0" borderId="73" xfId="59" applyBorder="1">
      <alignment/>
      <protection/>
    </xf>
    <xf numFmtId="0" fontId="19" fillId="0" borderId="70" xfId="59" applyBorder="1">
      <alignment/>
      <protection/>
    </xf>
    <xf numFmtId="0" fontId="19" fillId="0" borderId="64" xfId="59" applyBorder="1">
      <alignment/>
      <protection/>
    </xf>
    <xf numFmtId="0" fontId="43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26" xfId="0" applyFont="1" applyBorder="1" applyAlignment="1">
      <alignment vertical="top" wrapText="1"/>
    </xf>
    <xf numFmtId="0" fontId="45" fillId="0" borderId="17" xfId="0" applyFont="1" applyBorder="1" applyAlignment="1">
      <alignment vertical="top" wrapText="1"/>
    </xf>
    <xf numFmtId="0" fontId="36" fillId="0" borderId="17" xfId="0" applyFont="1" applyBorder="1" applyAlignment="1">
      <alignment vertical="top" wrapText="1"/>
    </xf>
    <xf numFmtId="0" fontId="45" fillId="0" borderId="42" xfId="0" applyFont="1" applyBorder="1" applyAlignment="1">
      <alignment/>
    </xf>
    <xf numFmtId="0" fontId="45" fillId="0" borderId="25" xfId="0" applyFont="1" applyBorder="1" applyAlignment="1">
      <alignment vertical="top" wrapText="1"/>
    </xf>
    <xf numFmtId="0" fontId="45" fillId="0" borderId="79" xfId="0" applyFont="1" applyBorder="1" applyAlignment="1">
      <alignment vertical="top" wrapText="1"/>
    </xf>
    <xf numFmtId="0" fontId="36" fillId="0" borderId="79" xfId="0" applyFont="1" applyBorder="1" applyAlignment="1">
      <alignment vertical="top" wrapText="1"/>
    </xf>
    <xf numFmtId="0" fontId="0" fillId="0" borderId="81" xfId="0" applyBorder="1" applyAlignment="1">
      <alignment/>
    </xf>
    <xf numFmtId="0" fontId="36" fillId="0" borderId="59" xfId="0" applyFont="1" applyBorder="1" applyAlignment="1">
      <alignment vertical="top" wrapText="1"/>
    </xf>
    <xf numFmtId="0" fontId="45" fillId="0" borderId="49" xfId="0" applyFont="1" applyBorder="1" applyAlignment="1">
      <alignment vertical="top" wrapText="1"/>
    </xf>
    <xf numFmtId="0" fontId="45" fillId="0" borderId="59" xfId="0" applyFont="1" applyBorder="1" applyAlignment="1">
      <alignment vertical="top" wrapText="1"/>
    </xf>
    <xf numFmtId="0" fontId="45" fillId="0" borderId="68" xfId="0" applyFont="1" applyBorder="1" applyAlignment="1">
      <alignment vertical="top" wrapText="1"/>
    </xf>
    <xf numFmtId="0" fontId="41" fillId="0" borderId="0" xfId="50" applyFont="1">
      <alignment/>
      <protection/>
    </xf>
    <xf numFmtId="0" fontId="21" fillId="0" borderId="55" xfId="0" applyFont="1" applyBorder="1" applyAlignment="1">
      <alignment/>
    </xf>
    <xf numFmtId="0" fontId="0" fillId="0" borderId="41" xfId="56" applyFont="1" applyBorder="1" applyAlignment="1">
      <alignment horizontal="center" vertical="center" wrapText="1"/>
      <protection/>
    </xf>
    <xf numFmtId="0" fontId="0" fillId="0" borderId="0" xfId="56" applyFont="1">
      <alignment/>
      <protection/>
    </xf>
    <xf numFmtId="0" fontId="0" fillId="34" borderId="56" xfId="55" applyFont="1" applyFill="1" applyBorder="1">
      <alignment/>
      <protection/>
    </xf>
    <xf numFmtId="0" fontId="26" fillId="0" borderId="65" xfId="50" applyFont="1" applyBorder="1" applyAlignment="1">
      <alignment horizontal="center" vertical="center"/>
      <protection/>
    </xf>
    <xf numFmtId="0" fontId="26" fillId="0" borderId="62" xfId="50" applyFont="1" applyBorder="1" applyAlignment="1">
      <alignment horizontal="center" vertical="center"/>
      <protection/>
    </xf>
    <xf numFmtId="0" fontId="26" fillId="0" borderId="0" xfId="50" applyFont="1" applyAlignment="1">
      <alignment horizontal="center"/>
      <protection/>
    </xf>
    <xf numFmtId="0" fontId="19" fillId="0" borderId="66" xfId="50" applyBorder="1" applyAlignment="1">
      <alignment vertical="center"/>
      <protection/>
    </xf>
    <xf numFmtId="0" fontId="19" fillId="0" borderId="34" xfId="50" applyBorder="1" applyAlignment="1">
      <alignment vertical="center"/>
      <protection/>
    </xf>
    <xf numFmtId="0" fontId="19" fillId="0" borderId="72" xfId="50" applyBorder="1" applyAlignment="1">
      <alignment horizontal="center" vertical="center"/>
      <protection/>
    </xf>
    <xf numFmtId="0" fontId="19" fillId="0" borderId="12" xfId="50" applyBorder="1" applyAlignment="1">
      <alignment vertical="center"/>
      <protection/>
    </xf>
    <xf numFmtId="0" fontId="19" fillId="0" borderId="13" xfId="50" applyBorder="1" applyAlignment="1">
      <alignment vertical="center"/>
      <protection/>
    </xf>
    <xf numFmtId="0" fontId="19" fillId="0" borderId="58" xfId="50" applyBorder="1" applyAlignment="1">
      <alignment vertical="center"/>
      <protection/>
    </xf>
    <xf numFmtId="0" fontId="26" fillId="0" borderId="12" xfId="50" applyFont="1" applyBorder="1" applyAlignment="1">
      <alignment vertical="center"/>
      <protection/>
    </xf>
    <xf numFmtId="0" fontId="19" fillId="0" borderId="50" xfId="50" applyBorder="1" applyAlignment="1">
      <alignment horizontal="center" vertical="center"/>
      <protection/>
    </xf>
    <xf numFmtId="0" fontId="37" fillId="0" borderId="0" xfId="0" applyFont="1" applyAlignment="1">
      <alignment horizontal="left" vertical="top" indent="4"/>
    </xf>
    <xf numFmtId="0" fontId="7" fillId="0" borderId="42" xfId="0" applyFont="1" applyBorder="1" applyAlignment="1">
      <alignment/>
    </xf>
    <xf numFmtId="2" fontId="0" fillId="0" borderId="0" xfId="0" applyNumberFormat="1" applyBorder="1" applyAlignment="1">
      <alignment/>
    </xf>
    <xf numFmtId="0" fontId="16" fillId="0" borderId="0" xfId="48" applyFont="1">
      <alignment/>
      <protection/>
    </xf>
    <xf numFmtId="0" fontId="21" fillId="0" borderId="0" xfId="48" applyFont="1" applyAlignment="1">
      <alignment horizontal="right"/>
      <protection/>
    </xf>
    <xf numFmtId="0" fontId="21" fillId="0" borderId="0" xfId="48" applyFont="1">
      <alignment/>
      <protection/>
    </xf>
    <xf numFmtId="0" fontId="16" fillId="0" borderId="0" xfId="48" applyFont="1" applyFill="1">
      <alignment/>
      <protection/>
    </xf>
    <xf numFmtId="0" fontId="16" fillId="0" borderId="0" xfId="48" applyFont="1" applyFill="1" applyAlignment="1">
      <alignment horizontal="right"/>
      <protection/>
    </xf>
    <xf numFmtId="0" fontId="21" fillId="0" borderId="0" xfId="48" applyFont="1" applyAlignment="1">
      <alignment horizontal="center"/>
      <protection/>
    </xf>
    <xf numFmtId="0" fontId="16" fillId="0" borderId="0" xfId="48" applyFont="1" applyAlignment="1">
      <alignment horizontal="center"/>
      <protection/>
    </xf>
    <xf numFmtId="0" fontId="16" fillId="0" borderId="0" xfId="48" applyFont="1" applyAlignment="1">
      <alignment horizontal="center" wrapText="1"/>
      <protection/>
    </xf>
    <xf numFmtId="0" fontId="0" fillId="0" borderId="0" xfId="48" applyFont="1" applyAlignment="1">
      <alignment horizontal="right"/>
      <protection/>
    </xf>
    <xf numFmtId="0" fontId="16" fillId="0" borderId="0" xfId="48" applyFont="1" applyAlignment="1">
      <alignment horizontal="right"/>
      <protection/>
    </xf>
    <xf numFmtId="0" fontId="16" fillId="0" borderId="60" xfId="48" applyFont="1" applyBorder="1" applyAlignment="1">
      <alignment horizontal="center" vertical="center"/>
      <protection/>
    </xf>
    <xf numFmtId="0" fontId="46" fillId="6" borderId="55" xfId="48" applyFont="1" applyFill="1" applyBorder="1" applyAlignment="1">
      <alignment horizontal="center" vertical="center" wrapText="1"/>
      <protection/>
    </xf>
    <xf numFmtId="0" fontId="16" fillId="6" borderId="55" xfId="48" applyFont="1" applyFill="1" applyBorder="1" applyAlignment="1">
      <alignment horizontal="center" vertical="center" wrapText="1"/>
      <protection/>
    </xf>
    <xf numFmtId="0" fontId="46" fillId="6" borderId="31" xfId="48" applyFont="1" applyFill="1" applyBorder="1" applyAlignment="1">
      <alignment horizontal="center" vertical="center" wrapText="1"/>
      <protection/>
    </xf>
    <xf numFmtId="0" fontId="47" fillId="6" borderId="55" xfId="48" applyFont="1" applyFill="1" applyBorder="1" applyAlignment="1">
      <alignment horizontal="center" vertical="center" wrapText="1"/>
      <protection/>
    </xf>
    <xf numFmtId="0" fontId="16" fillId="0" borderId="44" xfId="48" applyFont="1" applyBorder="1" applyAlignment="1">
      <alignment horizontal="center" vertical="center" wrapText="1"/>
      <protection/>
    </xf>
    <xf numFmtId="0" fontId="16" fillId="0" borderId="0" xfId="48" applyFont="1" applyBorder="1" applyAlignment="1">
      <alignment vertical="top"/>
      <protection/>
    </xf>
    <xf numFmtId="0" fontId="16" fillId="0" borderId="0" xfId="48" applyFont="1" applyAlignment="1">
      <alignment vertical="top"/>
      <protection/>
    </xf>
    <xf numFmtId="0" fontId="12" fillId="0" borderId="60" xfId="48" applyFont="1" applyBorder="1" applyAlignment="1">
      <alignment horizontal="center"/>
      <protection/>
    </xf>
    <xf numFmtId="0" fontId="16" fillId="0" borderId="55" xfId="48" applyFont="1" applyBorder="1" applyAlignment="1">
      <alignment horizontal="center"/>
      <protection/>
    </xf>
    <xf numFmtId="0" fontId="12" fillId="0" borderId="55" xfId="48" applyFont="1" applyBorder="1" applyAlignment="1">
      <alignment horizontal="center"/>
      <protection/>
    </xf>
    <xf numFmtId="0" fontId="16" fillId="0" borderId="44" xfId="48" applyFont="1" applyBorder="1" applyAlignment="1">
      <alignment horizontal="center"/>
      <protection/>
    </xf>
    <xf numFmtId="0" fontId="16" fillId="0" borderId="0" xfId="48" applyFont="1" applyBorder="1">
      <alignment/>
      <protection/>
    </xf>
    <xf numFmtId="0" fontId="21" fillId="0" borderId="60" xfId="48" applyFont="1" applyFill="1" applyBorder="1">
      <alignment/>
      <protection/>
    </xf>
    <xf numFmtId="0" fontId="16" fillId="0" borderId="60" xfId="48" applyFont="1" applyFill="1" applyBorder="1">
      <alignment/>
      <protection/>
    </xf>
    <xf numFmtId="4" fontId="16" fillId="0" borderId="55" xfId="48" applyNumberFormat="1" applyFont="1" applyFill="1" applyBorder="1">
      <alignment/>
      <protection/>
    </xf>
    <xf numFmtId="4" fontId="16" fillId="0" borderId="55" xfId="48" applyNumberFormat="1" applyFont="1" applyBorder="1">
      <alignment/>
      <protection/>
    </xf>
    <xf numFmtId="4" fontId="16" fillId="0" borderId="44" xfId="48" applyNumberFormat="1" applyFont="1" applyBorder="1">
      <alignment/>
      <protection/>
    </xf>
    <xf numFmtId="0" fontId="16" fillId="0" borderId="44" xfId="48" applyFont="1" applyFill="1" applyBorder="1">
      <alignment/>
      <protection/>
    </xf>
    <xf numFmtId="4" fontId="16" fillId="0" borderId="11" xfId="48" applyNumberFormat="1" applyFont="1" applyBorder="1">
      <alignment/>
      <protection/>
    </xf>
    <xf numFmtId="4" fontId="16" fillId="0" borderId="10" xfId="48" applyNumberFormat="1" applyFont="1" applyBorder="1">
      <alignment/>
      <protection/>
    </xf>
    <xf numFmtId="0" fontId="16" fillId="0" borderId="44" xfId="48" applyFont="1" applyFill="1" applyBorder="1" applyAlignment="1">
      <alignment vertical="top" wrapText="1"/>
      <protection/>
    </xf>
    <xf numFmtId="4" fontId="16" fillId="0" borderId="48" xfId="48" applyNumberFormat="1" applyFont="1" applyBorder="1">
      <alignment/>
      <protection/>
    </xf>
    <xf numFmtId="4" fontId="16" fillId="0" borderId="0" xfId="48" applyNumberFormat="1" applyFont="1" applyBorder="1">
      <alignment/>
      <protection/>
    </xf>
    <xf numFmtId="0" fontId="16" fillId="0" borderId="49" xfId="48" applyFont="1" applyFill="1" applyBorder="1" applyAlignment="1">
      <alignment vertical="top" wrapText="1"/>
      <protection/>
    </xf>
    <xf numFmtId="4" fontId="16" fillId="0" borderId="26" xfId="48" applyNumberFormat="1" applyFont="1" applyBorder="1">
      <alignment/>
      <protection/>
    </xf>
    <xf numFmtId="4" fontId="16" fillId="0" borderId="49" xfId="48" applyNumberFormat="1" applyFont="1" applyBorder="1">
      <alignment/>
      <protection/>
    </xf>
    <xf numFmtId="0" fontId="16" fillId="0" borderId="59" xfId="48" applyFont="1" applyFill="1" applyBorder="1" applyAlignment="1">
      <alignment vertical="top" wrapText="1"/>
      <protection/>
    </xf>
    <xf numFmtId="0" fontId="12" fillId="0" borderId="17" xfId="48" applyFont="1" applyFill="1" applyBorder="1" applyAlignment="1">
      <alignment horizontal="center" vertical="center"/>
      <protection/>
    </xf>
    <xf numFmtId="4" fontId="16" fillId="0" borderId="17" xfId="48" applyNumberFormat="1" applyFont="1" applyBorder="1">
      <alignment/>
      <protection/>
    </xf>
    <xf numFmtId="4" fontId="16" fillId="0" borderId="59" xfId="48" applyNumberFormat="1" applyFont="1" applyBorder="1">
      <alignment/>
      <protection/>
    </xf>
    <xf numFmtId="4" fontId="16" fillId="0" borderId="17" xfId="48" applyNumberFormat="1" applyFont="1" applyFill="1" applyBorder="1">
      <alignment/>
      <protection/>
    </xf>
    <xf numFmtId="4" fontId="16" fillId="0" borderId="38" xfId="48" applyNumberFormat="1" applyFont="1" applyBorder="1">
      <alignment/>
      <protection/>
    </xf>
    <xf numFmtId="4" fontId="16" fillId="0" borderId="59" xfId="48" applyNumberFormat="1" applyFont="1" applyFill="1" applyBorder="1">
      <alignment/>
      <protection/>
    </xf>
    <xf numFmtId="4" fontId="16" fillId="0" borderId="38" xfId="48" applyNumberFormat="1" applyFont="1" applyFill="1" applyBorder="1">
      <alignment/>
      <protection/>
    </xf>
    <xf numFmtId="3" fontId="12" fillId="0" borderId="17" xfId="48" applyNumberFormat="1" applyFont="1" applyFill="1" applyBorder="1" applyAlignment="1">
      <alignment horizontal="center" vertical="center"/>
      <protection/>
    </xf>
    <xf numFmtId="0" fontId="16" fillId="0" borderId="75" xfId="48" applyFont="1" applyFill="1" applyBorder="1" applyAlignment="1">
      <alignment vertical="top" wrapText="1"/>
      <protection/>
    </xf>
    <xf numFmtId="0" fontId="12" fillId="0" borderId="38" xfId="48" applyFont="1" applyFill="1" applyBorder="1" applyAlignment="1">
      <alignment horizontal="center" vertical="center"/>
      <protection/>
    </xf>
    <xf numFmtId="4" fontId="16" fillId="0" borderId="75" xfId="48" applyNumberFormat="1" applyFont="1" applyBorder="1">
      <alignment/>
      <protection/>
    </xf>
    <xf numFmtId="4" fontId="16" fillId="0" borderId="0" xfId="48" applyNumberFormat="1" applyFont="1" applyFill="1" applyBorder="1">
      <alignment/>
      <protection/>
    </xf>
    <xf numFmtId="0" fontId="12" fillId="0" borderId="17" xfId="48" applyFont="1" applyBorder="1" applyAlignment="1">
      <alignment horizontal="center" vertical="center"/>
      <protection/>
    </xf>
    <xf numFmtId="4" fontId="16" fillId="0" borderId="0" xfId="48" applyNumberFormat="1" applyFont="1" applyBorder="1" applyAlignment="1">
      <alignment horizontal="left" vertical="center"/>
      <protection/>
    </xf>
    <xf numFmtId="0" fontId="12" fillId="0" borderId="48" xfId="48" applyFont="1" applyBorder="1" applyAlignment="1">
      <alignment horizontal="center" vertical="center"/>
      <protection/>
    </xf>
    <xf numFmtId="4" fontId="16" fillId="0" borderId="15" xfId="48" applyNumberFormat="1" applyFont="1" applyBorder="1">
      <alignment/>
      <protection/>
    </xf>
    <xf numFmtId="4" fontId="16" fillId="0" borderId="45" xfId="48" applyNumberFormat="1" applyFont="1" applyBorder="1">
      <alignment/>
      <protection/>
    </xf>
    <xf numFmtId="0" fontId="21" fillId="0" borderId="60" xfId="48" applyFont="1" applyFill="1" applyBorder="1" applyAlignment="1">
      <alignment wrapText="1"/>
      <protection/>
    </xf>
    <xf numFmtId="0" fontId="16" fillId="0" borderId="60" xfId="48" applyFont="1" applyFill="1" applyBorder="1" applyAlignment="1">
      <alignment wrapText="1"/>
      <protection/>
    </xf>
    <xf numFmtId="0" fontId="16" fillId="0" borderId="55" xfId="48" applyFont="1" applyBorder="1" applyAlignment="1">
      <alignment horizontal="center" vertical="center"/>
      <protection/>
    </xf>
    <xf numFmtId="0" fontId="16" fillId="0" borderId="44" xfId="48" applyFont="1" applyBorder="1">
      <alignment/>
      <protection/>
    </xf>
    <xf numFmtId="0" fontId="12" fillId="0" borderId="48" xfId="48" applyFont="1" applyBorder="1" applyAlignment="1">
      <alignment horizontal="center"/>
      <protection/>
    </xf>
    <xf numFmtId="0" fontId="16" fillId="0" borderId="73" xfId="48" applyFont="1" applyFill="1" applyBorder="1" applyAlignment="1">
      <alignment wrapText="1"/>
      <protection/>
    </xf>
    <xf numFmtId="0" fontId="16" fillId="0" borderId="42" xfId="48" applyFont="1" applyBorder="1" applyAlignment="1">
      <alignment horizontal="center"/>
      <protection/>
    </xf>
    <xf numFmtId="4" fontId="16" fillId="0" borderId="42" xfId="48" applyNumberFormat="1" applyFont="1" applyBorder="1">
      <alignment/>
      <protection/>
    </xf>
    <xf numFmtId="0" fontId="16" fillId="0" borderId="60" xfId="48" applyFont="1" applyFill="1" applyBorder="1" applyAlignment="1">
      <alignment vertical="center" wrapText="1"/>
      <protection/>
    </xf>
    <xf numFmtId="0" fontId="16" fillId="0" borderId="0" xfId="48" applyFont="1" applyFill="1" applyBorder="1" applyAlignment="1">
      <alignment vertical="center" wrapText="1"/>
      <protection/>
    </xf>
    <xf numFmtId="0" fontId="35" fillId="0" borderId="0" xfId="48" applyFont="1">
      <alignment/>
      <protection/>
    </xf>
    <xf numFmtId="0" fontId="16" fillId="0" borderId="0" xfId="48" applyFont="1" applyAlignment="1">
      <alignment wrapText="1"/>
      <protection/>
    </xf>
    <xf numFmtId="0" fontId="16" fillId="0" borderId="55" xfId="0" applyFont="1" applyBorder="1" applyAlignment="1">
      <alignment horizontal="center" vertical="center" wrapText="1"/>
    </xf>
    <xf numFmtId="2" fontId="0" fillId="0" borderId="17" xfId="0" applyNumberFormat="1" applyBorder="1" applyAlignment="1">
      <alignment horizontal="right"/>
    </xf>
    <xf numFmtId="2" fontId="0" fillId="34" borderId="59" xfId="0" applyNumberFormat="1" applyFill="1" applyBorder="1" applyAlignment="1">
      <alignment/>
    </xf>
    <xf numFmtId="0" fontId="47" fillId="6" borderId="55" xfId="47" applyFont="1" applyFill="1" applyBorder="1" applyAlignment="1">
      <alignment horizontal="center" vertical="center" wrapText="1"/>
      <protection/>
    </xf>
    <xf numFmtId="0" fontId="35" fillId="0" borderId="0" xfId="47" applyFont="1">
      <alignment/>
      <protection/>
    </xf>
    <xf numFmtId="0" fontId="35" fillId="0" borderId="0" xfId="47" applyFont="1" applyAlignment="1">
      <alignment/>
      <protection/>
    </xf>
    <xf numFmtId="0" fontId="35" fillId="0" borderId="0" xfId="47" applyFont="1" applyAlignment="1">
      <alignment wrapText="1"/>
      <protection/>
    </xf>
    <xf numFmtId="0" fontId="35" fillId="0" borderId="0" xfId="47" applyFont="1" applyAlignment="1">
      <alignment horizontal="left"/>
      <protection/>
    </xf>
    <xf numFmtId="0" fontId="12" fillId="0" borderId="0" xfId="47" applyFont="1">
      <alignment/>
      <protection/>
    </xf>
    <xf numFmtId="0" fontId="16" fillId="0" borderId="0" xfId="47" applyFont="1">
      <alignment/>
      <protection/>
    </xf>
    <xf numFmtId="0" fontId="19" fillId="0" borderId="63" xfId="49" applyFont="1" applyBorder="1">
      <alignment/>
      <protection/>
    </xf>
    <xf numFmtId="0" fontId="19" fillId="0" borderId="14" xfId="49" applyFont="1" applyBorder="1">
      <alignment/>
      <protection/>
    </xf>
    <xf numFmtId="0" fontId="19" fillId="0" borderId="37" xfId="49" applyFont="1" applyBorder="1">
      <alignment/>
      <protection/>
    </xf>
    <xf numFmtId="0" fontId="43" fillId="0" borderId="55" xfId="0" applyFont="1" applyBorder="1" applyAlignment="1">
      <alignment horizontal="center" vertical="center" wrapText="1"/>
    </xf>
    <xf numFmtId="0" fontId="43" fillId="0" borderId="71" xfId="0" applyFont="1" applyBorder="1" applyAlignment="1">
      <alignment horizontal="center" vertical="center" wrapText="1"/>
    </xf>
    <xf numFmtId="44" fontId="0" fillId="0" borderId="0" xfId="0" applyNumberFormat="1" applyAlignment="1">
      <alignment/>
    </xf>
    <xf numFmtId="43" fontId="6" fillId="0" borderId="17" xfId="34" applyNumberFormat="1" applyFont="1" applyBorder="1" applyAlignment="1">
      <alignment horizontal="center"/>
    </xf>
    <xf numFmtId="4" fontId="6" fillId="0" borderId="68" xfId="34" applyNumberFormat="1" applyFont="1" applyBorder="1" applyAlignment="1">
      <alignment horizontal="center" vertical="center"/>
    </xf>
    <xf numFmtId="4" fontId="6" fillId="0" borderId="17" xfId="34" applyNumberFormat="1" applyFont="1" applyBorder="1" applyAlignment="1">
      <alignment horizontal="center"/>
    </xf>
    <xf numFmtId="4" fontId="6" fillId="0" borderId="42" xfId="34" applyNumberFormat="1" applyFont="1" applyBorder="1" applyAlignment="1">
      <alignment horizontal="center"/>
    </xf>
    <xf numFmtId="4" fontId="6" fillId="0" borderId="79" xfId="0" applyNumberFormat="1" applyFont="1" applyBorder="1" applyAlignment="1">
      <alignment horizontal="center"/>
    </xf>
    <xf numFmtId="4" fontId="6" fillId="0" borderId="81" xfId="0" applyNumberFormat="1" applyFont="1" applyBorder="1" applyAlignment="1">
      <alignment horizontal="center"/>
    </xf>
    <xf numFmtId="4" fontId="6" fillId="0" borderId="78" xfId="0" applyNumberFormat="1" applyFont="1" applyBorder="1" applyAlignment="1">
      <alignment horizontal="center" vertical="center"/>
    </xf>
    <xf numFmtId="4" fontId="6" fillId="0" borderId="68" xfId="0" applyNumberFormat="1" applyFont="1" applyBorder="1" applyAlignment="1">
      <alignment/>
    </xf>
    <xf numFmtId="4" fontId="6" fillId="0" borderId="17" xfId="0" applyNumberFormat="1" applyFont="1" applyBorder="1" applyAlignment="1">
      <alignment/>
    </xf>
    <xf numFmtId="4" fontId="6" fillId="0" borderId="42" xfId="0" applyNumberFormat="1" applyFont="1" applyBorder="1" applyAlignment="1">
      <alignment/>
    </xf>
    <xf numFmtId="4" fontId="6" fillId="0" borderId="77" xfId="0" applyNumberFormat="1" applyFont="1" applyBorder="1" applyAlignment="1">
      <alignment horizontal="center"/>
    </xf>
    <xf numFmtId="4" fontId="6" fillId="0" borderId="77" xfId="0" applyNumberFormat="1" applyFont="1" applyBorder="1" applyAlignment="1">
      <alignment horizontal="center"/>
    </xf>
    <xf numFmtId="4" fontId="6" fillId="0" borderId="40" xfId="0" applyNumberFormat="1" applyFont="1" applyBorder="1" applyAlignment="1">
      <alignment horizontal="center"/>
    </xf>
    <xf numFmtId="4" fontId="6" fillId="0" borderId="79" xfId="0" applyNumberFormat="1" applyFont="1" applyBorder="1" applyAlignment="1">
      <alignment horizontal="center"/>
    </xf>
    <xf numFmtId="4" fontId="6" fillId="0" borderId="78" xfId="0" applyNumberFormat="1" applyFont="1" applyBorder="1" applyAlignment="1">
      <alignment horizontal="center"/>
    </xf>
    <xf numFmtId="4" fontId="7" fillId="0" borderId="79" xfId="0" applyNumberFormat="1" applyFont="1" applyBorder="1" applyAlignment="1">
      <alignment horizontal="center"/>
    </xf>
    <xf numFmtId="4" fontId="0" fillId="0" borderId="79" xfId="0" applyNumberFormat="1" applyBorder="1" applyAlignment="1">
      <alignment horizontal="center"/>
    </xf>
    <xf numFmtId="4" fontId="0" fillId="0" borderId="81" xfId="0" applyNumberFormat="1" applyBorder="1" applyAlignment="1">
      <alignment horizontal="center"/>
    </xf>
    <xf numFmtId="4" fontId="6" fillId="0" borderId="22" xfId="0" applyNumberFormat="1" applyFont="1" applyBorder="1" applyAlignment="1">
      <alignment horizontal="center" vertical="center"/>
    </xf>
    <xf numFmtId="4" fontId="6" fillId="0" borderId="77" xfId="0" applyNumberFormat="1" applyFont="1" applyBorder="1" applyAlignment="1">
      <alignment horizontal="center" vertical="center"/>
    </xf>
    <xf numFmtId="4" fontId="6" fillId="0" borderId="43" xfId="0" applyNumberFormat="1" applyFont="1" applyBorder="1" applyAlignment="1">
      <alignment horizontal="center" vertical="center"/>
    </xf>
    <xf numFmtId="4" fontId="6" fillId="0" borderId="79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right"/>
    </xf>
    <xf numFmtId="4" fontId="1" fillId="0" borderId="60" xfId="0" applyNumberFormat="1" applyFont="1" applyBorder="1" applyAlignment="1">
      <alignment/>
    </xf>
    <xf numFmtId="4" fontId="1" fillId="0" borderId="62" xfId="0" applyNumberFormat="1" applyFont="1" applyBorder="1" applyAlignment="1">
      <alignment/>
    </xf>
    <xf numFmtId="4" fontId="7" fillId="0" borderId="29" xfId="0" applyNumberFormat="1" applyFont="1" applyBorder="1" applyAlignment="1">
      <alignment/>
    </xf>
    <xf numFmtId="4" fontId="7" fillId="0" borderId="18" xfId="0" applyNumberFormat="1" applyFont="1" applyBorder="1" applyAlignment="1">
      <alignment/>
    </xf>
    <xf numFmtId="4" fontId="0" fillId="0" borderId="65" xfId="55" applyNumberFormat="1" applyBorder="1">
      <alignment/>
      <protection/>
    </xf>
    <xf numFmtId="4" fontId="0" fillId="0" borderId="34" xfId="55" applyNumberFormat="1" applyBorder="1">
      <alignment/>
      <protection/>
    </xf>
    <xf numFmtId="4" fontId="0" fillId="0" borderId="13" xfId="55" applyNumberFormat="1" applyBorder="1">
      <alignment/>
      <protection/>
    </xf>
    <xf numFmtId="4" fontId="0" fillId="0" borderId="14" xfId="55" applyNumberFormat="1" applyBorder="1">
      <alignment/>
      <protection/>
    </xf>
    <xf numFmtId="4" fontId="0" fillId="0" borderId="0" xfId="55" applyNumberFormat="1">
      <alignment/>
      <protection/>
    </xf>
    <xf numFmtId="4" fontId="0" fillId="0" borderId="69" xfId="55" applyNumberFormat="1" applyBorder="1">
      <alignment/>
      <protection/>
    </xf>
    <xf numFmtId="4" fontId="0" fillId="0" borderId="41" xfId="55" applyNumberFormat="1" applyBorder="1">
      <alignment/>
      <protection/>
    </xf>
    <xf numFmtId="4" fontId="0" fillId="0" borderId="65" xfId="55" applyNumberFormat="1" applyFill="1" applyBorder="1">
      <alignment/>
      <protection/>
    </xf>
    <xf numFmtId="4" fontId="0" fillId="0" borderId="71" xfId="55" applyNumberFormat="1" applyFill="1" applyBorder="1">
      <alignment/>
      <protection/>
    </xf>
    <xf numFmtId="4" fontId="0" fillId="0" borderId="55" xfId="55" applyNumberFormat="1" applyBorder="1">
      <alignment/>
      <protection/>
    </xf>
    <xf numFmtId="4" fontId="0" fillId="0" borderId="62" xfId="55" applyNumberFormat="1" applyBorder="1">
      <alignment/>
      <protection/>
    </xf>
    <xf numFmtId="4" fontId="0" fillId="0" borderId="72" xfId="55" applyNumberFormat="1" applyBorder="1">
      <alignment/>
      <protection/>
    </xf>
    <xf numFmtId="4" fontId="0" fillId="0" borderId="58" xfId="55" applyNumberFormat="1" applyBorder="1">
      <alignment/>
      <protection/>
    </xf>
    <xf numFmtId="4" fontId="0" fillId="0" borderId="64" xfId="55" applyNumberFormat="1" applyBorder="1">
      <alignment/>
      <protection/>
    </xf>
    <xf numFmtId="4" fontId="0" fillId="0" borderId="70" xfId="55" applyNumberFormat="1" applyBorder="1">
      <alignment/>
      <protection/>
    </xf>
    <xf numFmtId="4" fontId="0" fillId="0" borderId="50" xfId="55" applyNumberFormat="1" applyBorder="1">
      <alignment/>
      <protection/>
    </xf>
    <xf numFmtId="4" fontId="0" fillId="0" borderId="71" xfId="55" applyNumberFormat="1" applyBorder="1">
      <alignment/>
      <protection/>
    </xf>
    <xf numFmtId="4" fontId="0" fillId="0" borderId="56" xfId="55" applyNumberFormat="1" applyBorder="1">
      <alignment/>
      <protection/>
    </xf>
    <xf numFmtId="4" fontId="0" fillId="0" borderId="57" xfId="56" applyNumberFormat="1" applyBorder="1">
      <alignment/>
      <protection/>
    </xf>
    <xf numFmtId="4" fontId="0" fillId="0" borderId="34" xfId="56" applyNumberFormat="1" applyBorder="1">
      <alignment/>
      <protection/>
    </xf>
    <xf numFmtId="4" fontId="0" fillId="0" borderId="13" xfId="56" applyNumberFormat="1" applyBorder="1">
      <alignment/>
      <protection/>
    </xf>
    <xf numFmtId="4" fontId="0" fillId="0" borderId="14" xfId="56" applyNumberFormat="1" applyBorder="1">
      <alignment/>
      <protection/>
    </xf>
    <xf numFmtId="4" fontId="0" fillId="0" borderId="53" xfId="56" applyNumberFormat="1" applyBorder="1">
      <alignment/>
      <protection/>
    </xf>
    <xf numFmtId="4" fontId="0" fillId="0" borderId="55" xfId="56" applyNumberFormat="1" applyBorder="1">
      <alignment/>
      <protection/>
    </xf>
    <xf numFmtId="4" fontId="0" fillId="0" borderId="85" xfId="56" applyNumberFormat="1" applyBorder="1" applyAlignment="1">
      <alignment vertical="center" wrapText="1"/>
      <protection/>
    </xf>
    <xf numFmtId="4" fontId="0" fillId="0" borderId="85" xfId="56" applyNumberFormat="1" applyBorder="1">
      <alignment/>
      <protection/>
    </xf>
    <xf numFmtId="4" fontId="0" fillId="0" borderId="55" xfId="56" applyNumberFormat="1" applyFill="1" applyBorder="1">
      <alignment/>
      <protection/>
    </xf>
    <xf numFmtId="4" fontId="0" fillId="0" borderId="62" xfId="56" applyNumberFormat="1" applyBorder="1">
      <alignment/>
      <protection/>
    </xf>
    <xf numFmtId="4" fontId="0" fillId="0" borderId="72" xfId="56" applyNumberFormat="1" applyBorder="1">
      <alignment/>
      <protection/>
    </xf>
    <xf numFmtId="4" fontId="0" fillId="0" borderId="58" xfId="56" applyNumberFormat="1" applyBorder="1">
      <alignment/>
      <protection/>
    </xf>
    <xf numFmtId="4" fontId="0" fillId="0" borderId="64" xfId="56" applyNumberFormat="1" applyBorder="1">
      <alignment/>
      <protection/>
    </xf>
    <xf numFmtId="4" fontId="0" fillId="0" borderId="52" xfId="56" applyNumberFormat="1" applyBorder="1">
      <alignment/>
      <protection/>
    </xf>
    <xf numFmtId="0" fontId="19" fillId="0" borderId="50" xfId="50" applyBorder="1" applyAlignment="1">
      <alignment horizontal="center"/>
      <protection/>
    </xf>
    <xf numFmtId="4" fontId="19" fillId="0" borderId="41" xfId="50" applyNumberFormat="1" applyBorder="1" applyAlignment="1">
      <alignment vertical="center"/>
      <protection/>
    </xf>
    <xf numFmtId="4" fontId="19" fillId="0" borderId="58" xfId="50" applyNumberFormat="1" applyBorder="1" applyAlignment="1">
      <alignment horizontal="center" vertical="center"/>
      <protection/>
    </xf>
    <xf numFmtId="4" fontId="19" fillId="0" borderId="34" xfId="50" applyNumberFormat="1" applyBorder="1" applyAlignment="1">
      <alignment horizontal="center" vertical="center"/>
      <protection/>
    </xf>
    <xf numFmtId="4" fontId="19" fillId="0" borderId="13" xfId="50" applyNumberFormat="1" applyBorder="1" applyAlignment="1">
      <alignment horizontal="center" vertical="center"/>
      <protection/>
    </xf>
    <xf numFmtId="4" fontId="26" fillId="0" borderId="13" xfId="50" applyNumberFormat="1" applyFont="1" applyBorder="1" applyAlignment="1">
      <alignment horizontal="center" vertical="center"/>
      <protection/>
    </xf>
    <xf numFmtId="4" fontId="16" fillId="0" borderId="26" xfId="0" applyNumberFormat="1" applyFont="1" applyBorder="1" applyAlignment="1">
      <alignment/>
    </xf>
    <xf numFmtId="4" fontId="16" fillId="0" borderId="17" xfId="0" applyNumberFormat="1" applyFont="1" applyBorder="1" applyAlignment="1">
      <alignment/>
    </xf>
    <xf numFmtId="4" fontId="0" fillId="0" borderId="49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16" fillId="0" borderId="55" xfId="0" applyNumberFormat="1" applyFont="1" applyBorder="1" applyAlignment="1">
      <alignment/>
    </xf>
    <xf numFmtId="4" fontId="16" fillId="0" borderId="60" xfId="0" applyNumberFormat="1" applyFont="1" applyBorder="1" applyAlignment="1">
      <alignment/>
    </xf>
    <xf numFmtId="14" fontId="16" fillId="0" borderId="0" xfId="47" applyNumberFormat="1" applyFont="1">
      <alignment/>
      <protection/>
    </xf>
    <xf numFmtId="0" fontId="19" fillId="0" borderId="0" xfId="49" applyFont="1">
      <alignment/>
      <protection/>
    </xf>
    <xf numFmtId="3" fontId="29" fillId="0" borderId="0" xfId="59" applyNumberFormat="1" applyFont="1">
      <alignment/>
      <protection/>
    </xf>
    <xf numFmtId="0" fontId="29" fillId="0" borderId="0" xfId="59" applyFont="1">
      <alignment/>
      <protection/>
    </xf>
    <xf numFmtId="14" fontId="29" fillId="0" borderId="0" xfId="59" applyNumberFormat="1" applyFont="1">
      <alignment/>
      <protection/>
    </xf>
    <xf numFmtId="14" fontId="19" fillId="0" borderId="0" xfId="50" applyNumberFormat="1" applyAlignment="1">
      <alignment horizontal="left"/>
      <protection/>
    </xf>
    <xf numFmtId="3" fontId="19" fillId="0" borderId="0" xfId="50" applyNumberFormat="1" applyAlignment="1">
      <alignment horizontal="left"/>
      <protection/>
    </xf>
    <xf numFmtId="3" fontId="6" fillId="0" borderId="0" xfId="0" applyNumberFormat="1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3" fontId="19" fillId="0" borderId="68" xfId="59" applyNumberFormat="1" applyBorder="1">
      <alignment/>
      <protection/>
    </xf>
    <xf numFmtId="3" fontId="19" fillId="0" borderId="17" xfId="59" applyNumberFormat="1" applyBorder="1">
      <alignment/>
      <protection/>
    </xf>
    <xf numFmtId="3" fontId="19" fillId="0" borderId="42" xfId="59" applyNumberFormat="1" applyBorder="1">
      <alignment/>
      <protection/>
    </xf>
    <xf numFmtId="3" fontId="19" fillId="0" borderId="78" xfId="59" applyNumberFormat="1" applyBorder="1">
      <alignment/>
      <protection/>
    </xf>
    <xf numFmtId="3" fontId="19" fillId="0" borderId="79" xfId="59" applyNumberFormat="1" applyBorder="1">
      <alignment/>
      <protection/>
    </xf>
    <xf numFmtId="3" fontId="19" fillId="0" borderId="80" xfId="59" applyNumberFormat="1" applyBorder="1">
      <alignment/>
      <protection/>
    </xf>
    <xf numFmtId="3" fontId="0" fillId="0" borderId="55" xfId="0" applyNumberFormat="1" applyBorder="1" applyAlignment="1">
      <alignment/>
    </xf>
    <xf numFmtId="4" fontId="19" fillId="33" borderId="25" xfId="0" applyNumberFormat="1" applyFont="1" applyFill="1" applyBorder="1" applyAlignment="1">
      <alignment horizontal="center"/>
    </xf>
    <xf numFmtId="4" fontId="19" fillId="0" borderId="68" xfId="0" applyNumberFormat="1" applyFont="1" applyBorder="1" applyAlignment="1">
      <alignment horizontal="center"/>
    </xf>
    <xf numFmtId="4" fontId="19" fillId="0" borderId="32" xfId="0" applyNumberFormat="1" applyFont="1" applyBorder="1" applyAlignment="1">
      <alignment horizontal="center"/>
    </xf>
    <xf numFmtId="4" fontId="19" fillId="33" borderId="79" xfId="0" applyNumberFormat="1" applyFont="1" applyFill="1" applyBorder="1" applyAlignment="1">
      <alignment horizontal="center"/>
    </xf>
    <xf numFmtId="4" fontId="19" fillId="0" borderId="17" xfId="0" applyNumberFormat="1" applyFont="1" applyBorder="1" applyAlignment="1">
      <alignment horizontal="center"/>
    </xf>
    <xf numFmtId="4" fontId="19" fillId="0" borderId="77" xfId="0" applyNumberFormat="1" applyFont="1" applyBorder="1" applyAlignment="1">
      <alignment horizontal="center"/>
    </xf>
    <xf numFmtId="4" fontId="19" fillId="33" borderId="80" xfId="0" applyNumberFormat="1" applyFont="1" applyFill="1" applyBorder="1" applyAlignment="1">
      <alignment horizontal="center"/>
    </xf>
    <xf numFmtId="4" fontId="19" fillId="0" borderId="42" xfId="0" applyNumberFormat="1" applyFont="1" applyBorder="1" applyAlignment="1">
      <alignment horizontal="center"/>
    </xf>
    <xf numFmtId="4" fontId="19" fillId="0" borderId="36" xfId="0" applyNumberFormat="1" applyFont="1" applyBorder="1" applyAlignment="1">
      <alignment horizontal="center"/>
    </xf>
    <xf numFmtId="4" fontId="26" fillId="33" borderId="65" xfId="0" applyNumberFormat="1" applyFont="1" applyFill="1" applyBorder="1" applyAlignment="1">
      <alignment horizontal="center"/>
    </xf>
    <xf numFmtId="4" fontId="26" fillId="33" borderId="62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48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44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49" fontId="6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60" xfId="0" applyBorder="1" applyAlignment="1">
      <alignment horizontal="center" vertical="center" wrapText="1" readingOrder="1"/>
    </xf>
    <xf numFmtId="0" fontId="0" fillId="0" borderId="71" xfId="0" applyFont="1" applyBorder="1" applyAlignment="1">
      <alignment horizontal="center" vertical="center" wrapText="1" readingOrder="1"/>
    </xf>
    <xf numFmtId="49" fontId="0" fillId="0" borderId="60" xfId="0" applyNumberForma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Alignment="1">
      <alignment horizontal="left" indent="1"/>
    </xf>
    <xf numFmtId="0" fontId="0" fillId="0" borderId="0" xfId="0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0" fillId="0" borderId="22" xfId="0" applyBorder="1" applyAlignment="1">
      <alignment/>
    </xf>
    <xf numFmtId="0" fontId="6" fillId="0" borderId="43" xfId="0" applyFont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60" xfId="0" applyFont="1" applyBorder="1" applyAlignment="1">
      <alignment horizontal="left" vertical="center" shrinkToFit="1"/>
    </xf>
    <xf numFmtId="0" fontId="0" fillId="0" borderId="56" xfId="0" applyBorder="1" applyAlignment="1">
      <alignment horizontal="left" vertical="center" shrinkToFit="1"/>
    </xf>
    <xf numFmtId="0" fontId="7" fillId="0" borderId="67" xfId="0" applyFont="1" applyBorder="1" applyAlignment="1">
      <alignment/>
    </xf>
    <xf numFmtId="0" fontId="0" fillId="0" borderId="71" xfId="0" applyBorder="1" applyAlignment="1">
      <alignment/>
    </xf>
    <xf numFmtId="0" fontId="0" fillId="0" borderId="56" xfId="0" applyBorder="1" applyAlignment="1">
      <alignment/>
    </xf>
    <xf numFmtId="0" fontId="1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16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1" fillId="0" borderId="0" xfId="47" applyFont="1" applyAlignment="1">
      <alignment horizontal="center"/>
      <protection/>
    </xf>
    <xf numFmtId="0" fontId="16" fillId="0" borderId="0" xfId="47" applyFont="1" applyAlignment="1">
      <alignment horizontal="center"/>
      <protection/>
    </xf>
    <xf numFmtId="0" fontId="12" fillId="0" borderId="11" xfId="48" applyFont="1" applyFill="1" applyBorder="1" applyAlignment="1">
      <alignment horizontal="center" vertical="center"/>
      <protection/>
    </xf>
    <xf numFmtId="0" fontId="12" fillId="0" borderId="48" xfId="48" applyFont="1" applyFill="1" applyBorder="1" applyAlignment="1">
      <alignment horizontal="center" vertical="center"/>
      <protection/>
    </xf>
    <xf numFmtId="0" fontId="12" fillId="0" borderId="26" xfId="48" applyFont="1" applyFill="1" applyBorder="1" applyAlignment="1">
      <alignment horizontal="center" vertical="center"/>
      <protection/>
    </xf>
    <xf numFmtId="0" fontId="19" fillId="0" borderId="11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22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6" fillId="0" borderId="57" xfId="49" applyFont="1" applyBorder="1" applyAlignment="1">
      <alignment/>
      <protection/>
    </xf>
    <xf numFmtId="0" fontId="1" fillId="0" borderId="65" xfId="0" applyFont="1" applyBorder="1" applyAlignment="1">
      <alignment/>
    </xf>
    <xf numFmtId="0" fontId="1" fillId="0" borderId="67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87" xfId="0" applyFont="1" applyBorder="1" applyAlignment="1">
      <alignment/>
    </xf>
    <xf numFmtId="0" fontId="1" fillId="0" borderId="21" xfId="0" applyFont="1" applyBorder="1" applyAlignment="1">
      <alignment/>
    </xf>
    <xf numFmtId="0" fontId="19" fillId="0" borderId="0" xfId="49" applyFont="1" applyBorder="1" applyAlignment="1">
      <alignment/>
      <protection/>
    </xf>
    <xf numFmtId="0" fontId="0" fillId="0" borderId="0" xfId="0" applyBorder="1" applyAlignment="1">
      <alignment/>
    </xf>
    <xf numFmtId="0" fontId="25" fillId="0" borderId="60" xfId="49" applyFont="1" applyBorder="1" applyAlignment="1">
      <alignment horizontal="center" vertical="center" wrapText="1" shrinkToFit="1"/>
      <protection/>
    </xf>
    <xf numFmtId="0" fontId="25" fillId="0" borderId="71" xfId="49" applyFont="1" applyBorder="1" applyAlignment="1">
      <alignment horizontal="center" vertical="center" wrapText="1" shrinkToFit="1"/>
      <protection/>
    </xf>
    <xf numFmtId="0" fontId="25" fillId="0" borderId="56" xfId="49" applyFont="1" applyBorder="1" applyAlignment="1">
      <alignment horizontal="center" vertical="center" wrapText="1" shrinkToFit="1"/>
      <protection/>
    </xf>
    <xf numFmtId="4" fontId="19" fillId="0" borderId="60" xfId="49" applyNumberFormat="1" applyFont="1" applyBorder="1" applyAlignment="1">
      <alignment/>
      <protection/>
    </xf>
    <xf numFmtId="4" fontId="0" fillId="0" borderId="56" xfId="0" applyNumberFormat="1" applyBorder="1" applyAlignment="1">
      <alignment/>
    </xf>
    <xf numFmtId="0" fontId="26" fillId="0" borderId="60" xfId="49" applyFont="1" applyBorder="1" applyAlignment="1">
      <alignment horizontal="center" vertical="center"/>
      <protection/>
    </xf>
    <xf numFmtId="0" fontId="26" fillId="0" borderId="56" xfId="49" applyFont="1" applyBorder="1" applyAlignment="1">
      <alignment horizontal="center" vertical="center"/>
      <protection/>
    </xf>
    <xf numFmtId="0" fontId="26" fillId="0" borderId="60" xfId="49" applyFont="1" applyBorder="1" applyAlignment="1">
      <alignment/>
      <protection/>
    </xf>
    <xf numFmtId="0" fontId="1" fillId="0" borderId="71" xfId="0" applyFont="1" applyBorder="1" applyAlignment="1">
      <alignment/>
    </xf>
    <xf numFmtId="0" fontId="1" fillId="0" borderId="56" xfId="0" applyFont="1" applyBorder="1" applyAlignment="1">
      <alignment/>
    </xf>
    <xf numFmtId="4" fontId="26" fillId="0" borderId="60" xfId="49" applyNumberFormat="1" applyFont="1" applyBorder="1" applyAlignment="1">
      <alignment/>
      <protection/>
    </xf>
    <xf numFmtId="4" fontId="1" fillId="0" borderId="56" xfId="0" applyNumberFormat="1" applyFont="1" applyBorder="1" applyAlignment="1">
      <alignment/>
    </xf>
    <xf numFmtId="4" fontId="26" fillId="0" borderId="60" xfId="49" applyNumberFormat="1" applyFont="1" applyBorder="1" applyAlignment="1">
      <alignment vertical="center"/>
      <protection/>
    </xf>
    <xf numFmtId="4" fontId="26" fillId="0" borderId="56" xfId="49" applyNumberFormat="1" applyFont="1" applyBorder="1" applyAlignment="1">
      <alignment vertical="center"/>
      <protection/>
    </xf>
    <xf numFmtId="0" fontId="0" fillId="0" borderId="71" xfId="0" applyFont="1" applyBorder="1" applyAlignment="1">
      <alignment/>
    </xf>
    <xf numFmtId="0" fontId="0" fillId="0" borderId="56" xfId="0" applyFont="1" applyBorder="1" applyAlignment="1">
      <alignment/>
    </xf>
    <xf numFmtId="0" fontId="19" fillId="0" borderId="19" xfId="49" applyFont="1" applyBorder="1" applyAlignment="1">
      <alignment shrinkToFit="1"/>
      <protection/>
    </xf>
    <xf numFmtId="0" fontId="0" fillId="0" borderId="41" xfId="0" applyBorder="1" applyAlignment="1">
      <alignment shrinkToFit="1"/>
    </xf>
    <xf numFmtId="0" fontId="0" fillId="0" borderId="50" xfId="0" applyBorder="1" applyAlignment="1">
      <alignment shrinkToFit="1"/>
    </xf>
    <xf numFmtId="4" fontId="19" fillId="0" borderId="19" xfId="49" applyNumberFormat="1" applyFont="1" applyBorder="1" applyAlignment="1">
      <alignment/>
      <protection/>
    </xf>
    <xf numFmtId="4" fontId="0" fillId="0" borderId="50" xfId="0" applyNumberFormat="1" applyBorder="1" applyAlignment="1">
      <alignment/>
    </xf>
    <xf numFmtId="0" fontId="19" fillId="0" borderId="60" xfId="49" applyFont="1" applyBorder="1" applyAlignment="1">
      <alignment/>
      <protection/>
    </xf>
    <xf numFmtId="0" fontId="0" fillId="0" borderId="71" xfId="0" applyFont="1" applyBorder="1" applyAlignment="1">
      <alignment/>
    </xf>
    <xf numFmtId="0" fontId="0" fillId="0" borderId="56" xfId="0" applyFont="1" applyBorder="1" applyAlignment="1">
      <alignment/>
    </xf>
    <xf numFmtId="0" fontId="19" fillId="0" borderId="59" xfId="49" applyFont="1" applyBorder="1" applyAlignment="1">
      <alignment wrapText="1" shrinkToFit="1"/>
      <protection/>
    </xf>
    <xf numFmtId="0" fontId="0" fillId="0" borderId="79" xfId="0" applyBorder="1" applyAlignment="1">
      <alignment wrapText="1"/>
    </xf>
    <xf numFmtId="0" fontId="0" fillId="0" borderId="77" xfId="0" applyBorder="1" applyAlignment="1">
      <alignment wrapText="1"/>
    </xf>
    <xf numFmtId="4" fontId="19" fillId="0" borderId="75" xfId="49" applyNumberFormat="1" applyFont="1" applyBorder="1" applyAlignment="1">
      <alignment/>
      <protection/>
    </xf>
    <xf numFmtId="4" fontId="0" fillId="0" borderId="36" xfId="0" applyNumberFormat="1" applyBorder="1" applyAlignment="1">
      <alignment/>
    </xf>
    <xf numFmtId="0" fontId="19" fillId="0" borderId="59" xfId="49" applyFont="1" applyBorder="1" applyAlignment="1">
      <alignment vertical="center" wrapText="1" shrinkToFit="1"/>
      <protection/>
    </xf>
    <xf numFmtId="0" fontId="0" fillId="0" borderId="79" xfId="0" applyBorder="1" applyAlignment="1">
      <alignment vertical="center" wrapText="1" shrinkToFit="1"/>
    </xf>
    <xf numFmtId="0" fontId="0" fillId="0" borderId="77" xfId="0" applyBorder="1" applyAlignment="1">
      <alignment vertical="center" wrapText="1" shrinkToFit="1"/>
    </xf>
    <xf numFmtId="0" fontId="26" fillId="0" borderId="60" xfId="49" applyFont="1" applyBorder="1" applyAlignment="1">
      <alignment vertical="center" shrinkToFit="1"/>
      <protection/>
    </xf>
    <xf numFmtId="0" fontId="0" fillId="0" borderId="71" xfId="0" applyFont="1" applyBorder="1" applyAlignment="1">
      <alignment vertical="center" shrinkToFit="1"/>
    </xf>
    <xf numFmtId="0" fontId="0" fillId="0" borderId="56" xfId="0" applyFont="1" applyBorder="1" applyAlignment="1">
      <alignment vertical="center" shrinkToFit="1"/>
    </xf>
    <xf numFmtId="4" fontId="19" fillId="0" borderId="60" xfId="49" applyNumberFormat="1" applyFont="1" applyBorder="1" applyAlignment="1">
      <alignment vertical="center"/>
      <protection/>
    </xf>
    <xf numFmtId="4" fontId="0" fillId="0" borderId="56" xfId="0" applyNumberFormat="1" applyBorder="1" applyAlignment="1">
      <alignment vertical="center"/>
    </xf>
    <xf numFmtId="4" fontId="19" fillId="0" borderId="59" xfId="49" applyNumberFormat="1" applyFont="1" applyBorder="1" applyAlignment="1">
      <alignment vertical="center"/>
      <protection/>
    </xf>
    <xf numFmtId="4" fontId="0" fillId="0" borderId="77" xfId="0" applyNumberFormat="1" applyBorder="1" applyAlignment="1">
      <alignment vertical="center"/>
    </xf>
    <xf numFmtId="2" fontId="19" fillId="0" borderId="63" xfId="49" applyNumberFormat="1" applyFont="1" applyBorder="1" applyAlignment="1">
      <alignment/>
      <protection/>
    </xf>
    <xf numFmtId="2" fontId="19" fillId="0" borderId="64" xfId="49" applyNumberFormat="1" applyFont="1" applyBorder="1" applyAlignment="1">
      <alignment/>
      <protection/>
    </xf>
    <xf numFmtId="4" fontId="19" fillId="0" borderId="75" xfId="49" applyNumberFormat="1" applyFont="1" applyBorder="1" applyAlignment="1">
      <alignment/>
      <protection/>
    </xf>
    <xf numFmtId="4" fontId="0" fillId="0" borderId="36" xfId="0" applyNumberFormat="1" applyFont="1" applyBorder="1" applyAlignment="1">
      <alignment/>
    </xf>
    <xf numFmtId="0" fontId="0" fillId="0" borderId="79" xfId="0" applyBorder="1" applyAlignment="1">
      <alignment wrapText="1" shrinkToFit="1"/>
    </xf>
    <xf numFmtId="0" fontId="0" fillId="0" borderId="77" xfId="0" applyBorder="1" applyAlignment="1">
      <alignment wrapText="1" shrinkToFit="1"/>
    </xf>
    <xf numFmtId="4" fontId="19" fillId="0" borderId="59" xfId="49" applyNumberFormat="1" applyFont="1" applyBorder="1" applyAlignment="1">
      <alignment/>
      <protection/>
    </xf>
    <xf numFmtId="4" fontId="0" fillId="0" borderId="77" xfId="0" applyNumberFormat="1" applyBorder="1" applyAlignment="1">
      <alignment/>
    </xf>
    <xf numFmtId="0" fontId="19" fillId="0" borderId="10" xfId="49" applyFont="1" applyBorder="1" applyAlignment="1">
      <alignment/>
      <protection/>
    </xf>
    <xf numFmtId="0" fontId="0" fillId="0" borderId="43" xfId="0" applyBorder="1" applyAlignment="1">
      <alignment/>
    </xf>
    <xf numFmtId="4" fontId="19" fillId="0" borderId="10" xfId="49" applyNumberFormat="1" applyFont="1" applyBorder="1" applyAlignment="1">
      <alignment/>
      <protection/>
    </xf>
    <xf numFmtId="4" fontId="0" fillId="0" borderId="22" xfId="0" applyNumberFormat="1" applyBorder="1" applyAlignment="1">
      <alignment/>
    </xf>
    <xf numFmtId="0" fontId="19" fillId="0" borderId="59" xfId="49" applyFont="1" applyBorder="1" applyAlignment="1">
      <alignment wrapText="1"/>
      <protection/>
    </xf>
    <xf numFmtId="2" fontId="26" fillId="0" borderId="60" xfId="49" applyNumberFormat="1" applyFont="1" applyBorder="1" applyAlignment="1">
      <alignment/>
      <protection/>
    </xf>
    <xf numFmtId="0" fontId="26" fillId="0" borderId="60" xfId="49" applyFont="1" applyBorder="1" applyAlignment="1">
      <alignment vertical="center"/>
      <protection/>
    </xf>
    <xf numFmtId="0" fontId="0" fillId="0" borderId="71" xfId="0" applyFont="1" applyBorder="1" applyAlignment="1">
      <alignment vertical="center"/>
    </xf>
    <xf numFmtId="2" fontId="26" fillId="0" borderId="57" xfId="49" applyNumberFormat="1" applyFont="1" applyBorder="1" applyAlignment="1">
      <alignment vertical="center"/>
      <protection/>
    </xf>
    <xf numFmtId="2" fontId="1" fillId="0" borderId="62" xfId="0" applyNumberFormat="1" applyFont="1" applyBorder="1" applyAlignment="1">
      <alignment vertical="center"/>
    </xf>
    <xf numFmtId="0" fontId="19" fillId="0" borderId="30" xfId="49" applyFont="1" applyBorder="1" applyAlignment="1">
      <alignment vertical="center"/>
      <protection/>
    </xf>
    <xf numFmtId="0" fontId="0" fillId="0" borderId="69" xfId="0" applyBorder="1" applyAlignment="1">
      <alignment vertical="center"/>
    </xf>
    <xf numFmtId="0" fontId="0" fillId="0" borderId="31" xfId="0" applyBorder="1" applyAlignment="1">
      <alignment vertical="center"/>
    </xf>
    <xf numFmtId="2" fontId="1" fillId="0" borderId="20" xfId="0" applyNumberFormat="1" applyFont="1" applyBorder="1" applyAlignment="1">
      <alignment vertical="center"/>
    </xf>
    <xf numFmtId="2" fontId="1" fillId="0" borderId="51" xfId="0" applyNumberFormat="1" applyFont="1" applyBorder="1" applyAlignment="1">
      <alignment vertical="center"/>
    </xf>
    <xf numFmtId="2" fontId="0" fillId="0" borderId="66" xfId="0" applyNumberFormat="1" applyBorder="1" applyAlignment="1">
      <alignment/>
    </xf>
    <xf numFmtId="2" fontId="0" fillId="0" borderId="72" xfId="0" applyNumberFormat="1" applyBorder="1" applyAlignment="1">
      <alignment/>
    </xf>
    <xf numFmtId="2" fontId="19" fillId="0" borderId="30" xfId="49" applyNumberFormat="1" applyFont="1" applyBorder="1" applyAlignment="1">
      <alignment/>
      <protection/>
    </xf>
    <xf numFmtId="2" fontId="19" fillId="0" borderId="70" xfId="49" applyNumberFormat="1" applyFont="1" applyBorder="1" applyAlignment="1">
      <alignment/>
      <protection/>
    </xf>
    <xf numFmtId="0" fontId="19" fillId="0" borderId="73" xfId="49" applyFont="1" applyBorder="1" applyAlignment="1">
      <alignment wrapText="1"/>
      <protection/>
    </xf>
    <xf numFmtId="0" fontId="0" fillId="0" borderId="81" xfId="0" applyBorder="1" applyAlignment="1">
      <alignment wrapText="1"/>
    </xf>
    <xf numFmtId="0" fontId="0" fillId="0" borderId="40" xfId="0" applyBorder="1" applyAlignment="1">
      <alignment wrapText="1"/>
    </xf>
    <xf numFmtId="0" fontId="19" fillId="0" borderId="59" xfId="49" applyFont="1" applyBorder="1" applyAlignment="1">
      <alignment vertical="center"/>
      <protection/>
    </xf>
    <xf numFmtId="0" fontId="0" fillId="0" borderId="79" xfId="0" applyBorder="1" applyAlignment="1">
      <alignment vertical="center"/>
    </xf>
    <xf numFmtId="0" fontId="0" fillId="0" borderId="77" xfId="0" applyBorder="1" applyAlignment="1">
      <alignment vertical="center"/>
    </xf>
    <xf numFmtId="2" fontId="19" fillId="0" borderId="57" xfId="49" applyNumberFormat="1" applyFont="1" applyBorder="1" applyAlignment="1">
      <alignment/>
      <protection/>
    </xf>
    <xf numFmtId="2" fontId="0" fillId="0" borderId="62" xfId="0" applyNumberFormat="1" applyBorder="1" applyAlignment="1">
      <alignment/>
    </xf>
    <xf numFmtId="0" fontId="19" fillId="0" borderId="63" xfId="49" applyFont="1" applyBorder="1" applyAlignment="1">
      <alignment/>
      <protection/>
    </xf>
    <xf numFmtId="0" fontId="0" fillId="0" borderId="14" xfId="0" applyBorder="1" applyAlignment="1">
      <alignment/>
    </xf>
    <xf numFmtId="0" fontId="0" fillId="0" borderId="64" xfId="0" applyBorder="1" applyAlignment="1">
      <alignment/>
    </xf>
    <xf numFmtId="4" fontId="26" fillId="0" borderId="12" xfId="49" applyNumberFormat="1" applyFont="1" applyBorder="1" applyAlignment="1">
      <alignment/>
      <protection/>
    </xf>
    <xf numFmtId="4" fontId="1" fillId="0" borderId="58" xfId="0" applyNumberFormat="1" applyFont="1" applyBorder="1" applyAlignment="1">
      <alignment/>
    </xf>
    <xf numFmtId="0" fontId="19" fillId="0" borderId="19" xfId="49" applyFont="1" applyBorder="1" applyAlignment="1">
      <alignment/>
      <protection/>
    </xf>
    <xf numFmtId="0" fontId="0" fillId="0" borderId="41" xfId="0" applyFont="1" applyBorder="1" applyAlignment="1">
      <alignment/>
    </xf>
    <xf numFmtId="0" fontId="0" fillId="0" borderId="39" xfId="0" applyFont="1" applyBorder="1" applyAlignment="1">
      <alignment/>
    </xf>
    <xf numFmtId="2" fontId="0" fillId="0" borderId="19" xfId="0" applyNumberFormat="1" applyFont="1" applyBorder="1" applyAlignment="1">
      <alignment/>
    </xf>
    <xf numFmtId="2" fontId="0" fillId="0" borderId="50" xfId="0" applyNumberFormat="1" applyFont="1" applyBorder="1" applyAlignment="1">
      <alignment/>
    </xf>
    <xf numFmtId="4" fontId="19" fillId="0" borderId="74" xfId="49" applyNumberFormat="1" applyFont="1" applyBorder="1" applyAlignment="1">
      <alignment/>
      <protection/>
    </xf>
    <xf numFmtId="4" fontId="0" fillId="0" borderId="76" xfId="0" applyNumberFormat="1" applyFont="1" applyBorder="1" applyAlignment="1">
      <alignment/>
    </xf>
    <xf numFmtId="0" fontId="0" fillId="0" borderId="65" xfId="0" applyFont="1" applyBorder="1" applyAlignment="1">
      <alignment/>
    </xf>
    <xf numFmtId="0" fontId="0" fillId="0" borderId="67" xfId="0" applyFont="1" applyBorder="1" applyAlignment="1">
      <alignment/>
    </xf>
    <xf numFmtId="0" fontId="19" fillId="0" borderId="66" xfId="49" applyFont="1" applyBorder="1" applyAlignment="1">
      <alignment/>
      <protection/>
    </xf>
    <xf numFmtId="0" fontId="0" fillId="0" borderId="34" xfId="0" applyBorder="1" applyAlignment="1">
      <alignment/>
    </xf>
    <xf numFmtId="0" fontId="0" fillId="0" borderId="33" xfId="0" applyBorder="1" applyAlignment="1">
      <alignment/>
    </xf>
    <xf numFmtId="0" fontId="26" fillId="0" borderId="0" xfId="49" applyFont="1" applyAlignment="1">
      <alignment horizontal="right"/>
      <protection/>
    </xf>
    <xf numFmtId="0" fontId="19" fillId="0" borderId="0" xfId="49" applyFont="1" applyAlignment="1">
      <alignment horizontal="right"/>
      <protection/>
    </xf>
    <xf numFmtId="0" fontId="26" fillId="0" borderId="46" xfId="49" applyFont="1" applyBorder="1" applyAlignment="1">
      <alignment horizontal="right"/>
      <protection/>
    </xf>
    <xf numFmtId="0" fontId="1" fillId="0" borderId="46" xfId="0" applyFont="1" applyBorder="1" applyAlignment="1">
      <alignment horizontal="right"/>
    </xf>
    <xf numFmtId="0" fontId="25" fillId="0" borderId="10" xfId="49" applyFont="1" applyBorder="1" applyAlignment="1">
      <alignment horizontal="center" vertical="center"/>
      <protection/>
    </xf>
    <xf numFmtId="0" fontId="5" fillId="0" borderId="4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26" fillId="0" borderId="10" xfId="49" applyFont="1" applyBorder="1" applyAlignment="1">
      <alignment horizontal="center" vertical="center"/>
      <protection/>
    </xf>
    <xf numFmtId="0" fontId="1" fillId="0" borderId="2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30" fillId="0" borderId="46" xfId="55" applyFont="1" applyBorder="1" applyAlignment="1">
      <alignment horizontal="right"/>
      <protection/>
    </xf>
    <xf numFmtId="0" fontId="0" fillId="0" borderId="0" xfId="56" applyAlignment="1">
      <alignment/>
      <protection/>
    </xf>
    <xf numFmtId="0" fontId="0" fillId="0" borderId="60" xfId="56" applyFont="1" applyBorder="1" applyAlignment="1">
      <alignment horizontal="center" vertical="center"/>
      <protection/>
    </xf>
    <xf numFmtId="0" fontId="0" fillId="0" borderId="71" xfId="56" applyBorder="1" applyAlignment="1">
      <alignment horizontal="center" vertical="center"/>
      <protection/>
    </xf>
    <xf numFmtId="0" fontId="0" fillId="0" borderId="56" xfId="56" applyBorder="1" applyAlignment="1">
      <alignment horizontal="center" vertical="center"/>
      <protection/>
    </xf>
    <xf numFmtId="0" fontId="0" fillId="0" borderId="30" xfId="56" applyBorder="1" applyAlignment="1">
      <alignment horizontal="center" vertical="center" wrapText="1"/>
      <protection/>
    </xf>
    <xf numFmtId="0" fontId="0" fillId="0" borderId="12" xfId="56" applyBorder="1" applyAlignment="1">
      <alignment horizontal="center" vertical="center" wrapText="1"/>
      <protection/>
    </xf>
    <xf numFmtId="0" fontId="5" fillId="0" borderId="31" xfId="56" applyFont="1" applyBorder="1" applyAlignment="1">
      <alignment horizontal="center" vertical="center" wrapText="1"/>
      <protection/>
    </xf>
    <xf numFmtId="0" fontId="5" fillId="0" borderId="37" xfId="56" applyFont="1" applyBorder="1" applyAlignment="1">
      <alignment horizontal="center" vertical="center" wrapText="1"/>
      <protection/>
    </xf>
    <xf numFmtId="0" fontId="0" fillId="0" borderId="30" xfId="56" applyFont="1" applyBorder="1" applyAlignment="1">
      <alignment horizontal="center" vertical="center" wrapText="1"/>
      <protection/>
    </xf>
    <xf numFmtId="0" fontId="0" fillId="0" borderId="19" xfId="56" applyBorder="1" applyAlignment="1">
      <alignment horizontal="center" vertical="center" wrapText="1"/>
      <protection/>
    </xf>
    <xf numFmtId="0" fontId="0" fillId="0" borderId="69" xfId="56" applyBorder="1" applyAlignment="1">
      <alignment horizontal="center" vertical="center"/>
      <protection/>
    </xf>
    <xf numFmtId="0" fontId="0" fillId="0" borderId="70" xfId="56" applyBorder="1" applyAlignment="1">
      <alignment horizontal="center" vertical="center"/>
      <protection/>
    </xf>
    <xf numFmtId="0" fontId="0" fillId="0" borderId="60" xfId="57" applyBorder="1" applyAlignment="1">
      <alignment horizontal="center"/>
      <protection/>
    </xf>
    <xf numFmtId="0" fontId="0" fillId="0" borderId="56" xfId="57" applyBorder="1" applyAlignment="1">
      <alignment horizontal="center"/>
      <protection/>
    </xf>
    <xf numFmtId="0" fontId="0" fillId="0" borderId="60" xfId="57" applyBorder="1" applyAlignment="1">
      <alignment horizontal="center" vertical="center"/>
      <protection/>
    </xf>
    <xf numFmtId="0" fontId="0" fillId="0" borderId="71" xfId="57" applyBorder="1" applyAlignment="1">
      <alignment horizontal="center" vertical="center"/>
      <protection/>
    </xf>
    <xf numFmtId="0" fontId="0" fillId="0" borderId="56" xfId="57" applyBorder="1" applyAlignment="1">
      <alignment horizontal="center" vertical="center"/>
      <protection/>
    </xf>
    <xf numFmtId="0" fontId="0" fillId="0" borderId="30" xfId="57" applyBorder="1" applyAlignment="1">
      <alignment horizontal="center" vertical="center" wrapText="1"/>
      <protection/>
    </xf>
    <xf numFmtId="0" fontId="0" fillId="0" borderId="12" xfId="57" applyBorder="1" applyAlignment="1">
      <alignment horizontal="center" vertical="center" wrapText="1"/>
      <protection/>
    </xf>
    <xf numFmtId="0" fontId="5" fillId="0" borderId="69" xfId="57" applyFont="1" applyBorder="1" applyAlignment="1">
      <alignment horizontal="center" vertical="center" wrapText="1"/>
      <protection/>
    </xf>
    <xf numFmtId="0" fontId="5" fillId="0" borderId="14" xfId="57" applyFont="1" applyBorder="1" applyAlignment="1">
      <alignment horizontal="center" vertical="center" wrapText="1"/>
      <protection/>
    </xf>
    <xf numFmtId="0" fontId="0" fillId="0" borderId="69" xfId="57" applyBorder="1" applyAlignment="1">
      <alignment horizontal="center" vertical="center" wrapText="1"/>
      <protection/>
    </xf>
    <xf numFmtId="0" fontId="0" fillId="0" borderId="14" xfId="57" applyBorder="1" applyAlignment="1">
      <alignment horizontal="center" vertical="center" wrapText="1"/>
      <protection/>
    </xf>
    <xf numFmtId="0" fontId="0" fillId="0" borderId="69" xfId="57" applyBorder="1" applyAlignment="1">
      <alignment horizontal="center" vertical="center"/>
      <protection/>
    </xf>
    <xf numFmtId="0" fontId="0" fillId="0" borderId="70" xfId="57" applyBorder="1" applyAlignment="1">
      <alignment horizontal="center" vertical="center"/>
      <protection/>
    </xf>
    <xf numFmtId="0" fontId="19" fillId="0" borderId="11" xfId="59" applyFont="1" applyBorder="1" applyAlignment="1">
      <alignment horizontal="center" vertical="justify"/>
      <protection/>
    </xf>
    <xf numFmtId="0" fontId="0" fillId="0" borderId="48" xfId="0" applyFont="1" applyBorder="1" applyAlignment="1">
      <alignment horizontal="center" vertical="justify"/>
    </xf>
    <xf numFmtId="0" fontId="0" fillId="0" borderId="15" xfId="0" applyFont="1" applyBorder="1" applyAlignment="1">
      <alignment horizontal="center" vertical="justify"/>
    </xf>
    <xf numFmtId="0" fontId="19" fillId="0" borderId="74" xfId="59" applyFont="1" applyBorder="1" applyAlignment="1">
      <alignment horizontal="center" shrinkToFit="1"/>
      <protection/>
    </xf>
    <xf numFmtId="0" fontId="19" fillId="0" borderId="76" xfId="59" applyBorder="1" applyAlignment="1">
      <alignment horizontal="center" shrinkToFit="1"/>
      <protection/>
    </xf>
    <xf numFmtId="0" fontId="26" fillId="0" borderId="11" xfId="59" applyFont="1" applyBorder="1" applyAlignment="1">
      <alignment horizontal="center" vertical="center"/>
      <protection/>
    </xf>
    <xf numFmtId="0" fontId="1" fillId="0" borderId="15" xfId="0" applyFont="1" applyBorder="1" applyAlignment="1">
      <alignment horizontal="center" vertical="center"/>
    </xf>
    <xf numFmtId="0" fontId="19" fillId="0" borderId="11" xfId="59" applyBorder="1" applyAlignment="1">
      <alignment horizontal="center" vertical="center"/>
      <protection/>
    </xf>
    <xf numFmtId="0" fontId="26" fillId="0" borderId="10" xfId="59" applyFont="1" applyBorder="1" applyAlignment="1">
      <alignment horizontal="center" vertical="justify"/>
      <protection/>
    </xf>
    <xf numFmtId="0" fontId="0" fillId="0" borderId="22" xfId="0" applyBorder="1" applyAlignment="1">
      <alignment horizontal="center" vertical="justify"/>
    </xf>
    <xf numFmtId="0" fontId="0" fillId="0" borderId="44" xfId="0" applyBorder="1" applyAlignment="1">
      <alignment horizontal="center" vertical="justify"/>
    </xf>
    <xf numFmtId="0" fontId="0" fillId="0" borderId="24" xfId="0" applyBorder="1" applyAlignment="1">
      <alignment horizontal="center" vertical="justify"/>
    </xf>
    <xf numFmtId="0" fontId="0" fillId="0" borderId="45" xfId="0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19" fillId="0" borderId="10" xfId="59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9" fillId="0" borderId="51" xfId="59" applyBorder="1" applyAlignment="1">
      <alignment horizontal="center" vertical="center"/>
      <protection/>
    </xf>
    <xf numFmtId="0" fontId="0" fillId="0" borderId="54" xfId="0" applyBorder="1" applyAlignment="1">
      <alignment horizontal="center" vertical="center"/>
    </xf>
    <xf numFmtId="3" fontId="19" fillId="0" borderId="11" xfId="59" applyNumberFormat="1" applyBorder="1" applyAlignment="1">
      <alignment horizontal="center" vertical="center"/>
      <protection/>
    </xf>
    <xf numFmtId="3" fontId="0" fillId="0" borderId="15" xfId="0" applyNumberFormat="1" applyBorder="1" applyAlignment="1">
      <alignment horizontal="center" vertical="center"/>
    </xf>
    <xf numFmtId="0" fontId="27" fillId="0" borderId="0" xfId="50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6" fillId="0" borderId="57" xfId="50" applyFont="1" applyBorder="1" applyAlignment="1">
      <alignment horizontal="center" vertical="center"/>
      <protection/>
    </xf>
    <xf numFmtId="0" fontId="26" fillId="0" borderId="65" xfId="50" applyFont="1" applyBorder="1" applyAlignment="1">
      <alignment horizontal="center" vertical="center"/>
      <protection/>
    </xf>
    <xf numFmtId="0" fontId="19" fillId="0" borderId="66" xfId="50" applyBorder="1" applyAlignment="1">
      <alignment horizontal="left" vertical="center" wrapText="1"/>
      <protection/>
    </xf>
    <xf numFmtId="0" fontId="19" fillId="0" borderId="34" xfId="50" applyBorder="1" applyAlignment="1">
      <alignment horizontal="left" vertical="center" wrapText="1"/>
      <protection/>
    </xf>
    <xf numFmtId="0" fontId="19" fillId="0" borderId="19" xfId="50" applyBorder="1" applyAlignment="1">
      <alignment horizontal="left" vertical="center" wrapText="1"/>
      <protection/>
    </xf>
    <xf numFmtId="0" fontId="19" fillId="0" borderId="41" xfId="50" applyBorder="1" applyAlignment="1">
      <alignment horizontal="left" vertical="center" wrapText="1"/>
      <protection/>
    </xf>
    <xf numFmtId="0" fontId="19" fillId="0" borderId="73" xfId="50" applyBorder="1" applyAlignment="1">
      <alignment horizontal="left" vertical="center" wrapText="1"/>
      <protection/>
    </xf>
    <xf numFmtId="0" fontId="19" fillId="0" borderId="88" xfId="50" applyBorder="1" applyAlignment="1">
      <alignment horizontal="left" vertical="center" wrapText="1"/>
      <protection/>
    </xf>
    <xf numFmtId="0" fontId="0" fillId="0" borderId="35" xfId="0" applyBorder="1" applyAlignment="1">
      <alignment/>
    </xf>
    <xf numFmtId="0" fontId="0" fillId="0" borderId="79" xfId="0" applyBorder="1" applyAlignment="1">
      <alignment/>
    </xf>
    <xf numFmtId="0" fontId="0" fillId="0" borderId="61" xfId="0" applyBorder="1" applyAlignment="1">
      <alignment/>
    </xf>
    <xf numFmtId="0" fontId="36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28" fillId="0" borderId="0" xfId="0" applyFont="1" applyAlignment="1">
      <alignment horizontal="center" vertical="center"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0" fontId="0" fillId="0" borderId="13" xfId="0" applyBorder="1" applyAlignment="1">
      <alignment horizontal="center"/>
    </xf>
  </cellXfs>
  <cellStyles count="6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Fondy" xfId="49"/>
    <cellStyle name="normální_pohledávky" xfId="50"/>
    <cellStyle name="normální_součást" xfId="51"/>
    <cellStyle name="normální_ŠJ" xfId="52"/>
    <cellStyle name="normální_škola" xfId="53"/>
    <cellStyle name="normální_Tabulky 3,6" xfId="54"/>
    <cellStyle name="normální_Tabulky IF 2007" xfId="55"/>
    <cellStyle name="normální_Tabulky IF 20071" xfId="56"/>
    <cellStyle name="normální_Tabulky směrnice č. 7" xfId="57"/>
    <cellStyle name="normální_Ukazatel náklad." xfId="58"/>
    <cellStyle name="normální_Zaměstnanci a mzdy" xfId="59"/>
    <cellStyle name="Followed Hyperlink" xfId="60"/>
    <cellStyle name="Poznámka" xfId="61"/>
    <cellStyle name="Percent" xfId="62"/>
    <cellStyle name="Propojená buňka" xfId="63"/>
    <cellStyle name="Správně" xfId="64"/>
    <cellStyle name="Text upozornění" xfId="65"/>
    <cellStyle name="Vstup" xfId="66"/>
    <cellStyle name="Výpočet" xfId="67"/>
    <cellStyle name="Výstup" xfId="68"/>
    <cellStyle name="Vysvětlující text" xfId="69"/>
    <cellStyle name="Zvýraznění 1" xfId="70"/>
    <cellStyle name="Zvýraznění 2" xfId="71"/>
    <cellStyle name="Zvýraznění 3" xfId="72"/>
    <cellStyle name="Zvýraznění 4" xfId="73"/>
    <cellStyle name="Zvýraznění 5" xfId="74"/>
    <cellStyle name="Zvýraznění 6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3"/>
  <sheetViews>
    <sheetView zoomScalePageLayoutView="0" workbookViewId="0" topLeftCell="A1">
      <selection activeCell="H32" sqref="H32"/>
    </sheetView>
  </sheetViews>
  <sheetFormatPr defaultColWidth="9.00390625" defaultRowHeight="12.75"/>
  <cols>
    <col min="1" max="1" width="6.25390625" style="0" customWidth="1"/>
    <col min="2" max="2" width="68.25390625" style="0" customWidth="1"/>
    <col min="3" max="3" width="11.875" style="0" customWidth="1"/>
    <col min="4" max="4" width="13.75390625" style="0" customWidth="1"/>
    <col min="5" max="7" width="12.125" style="0" customWidth="1"/>
    <col min="9" max="9" width="9.625" style="0" customWidth="1"/>
  </cols>
  <sheetData>
    <row r="2" spans="6:8" ht="15.75">
      <c r="F2" s="1"/>
      <c r="G2" s="230"/>
      <c r="H2" s="230"/>
    </row>
    <row r="3" spans="3:8" ht="12.75">
      <c r="C3" s="2"/>
      <c r="H3" s="3"/>
    </row>
    <row r="4" spans="1:9" ht="15.75">
      <c r="A4" s="774" t="s">
        <v>0</v>
      </c>
      <c r="B4" s="775"/>
      <c r="C4" s="1"/>
      <c r="D4" s="1"/>
      <c r="E4" s="666"/>
      <c r="H4" s="429"/>
      <c r="I4" s="3" t="s">
        <v>365</v>
      </c>
    </row>
    <row r="5" spans="1:9" ht="15.75">
      <c r="A5" s="1"/>
      <c r="B5" s="230"/>
      <c r="C5" s="1"/>
      <c r="D5" s="1"/>
      <c r="E5" s="233"/>
      <c r="G5" s="428"/>
      <c r="H5" s="429"/>
      <c r="I5" s="429"/>
    </row>
    <row r="6" spans="1:9" ht="15" customHeight="1">
      <c r="A6" s="782" t="s">
        <v>565</v>
      </c>
      <c r="B6" s="782"/>
      <c r="C6" s="782"/>
      <c r="F6" s="776"/>
      <c r="G6" s="20"/>
      <c r="H6" s="11"/>
      <c r="I6" s="11"/>
    </row>
    <row r="7" spans="6:9" ht="16.5" customHeight="1" thickBot="1">
      <c r="F7" s="777"/>
      <c r="G7" s="430"/>
      <c r="H7" s="11"/>
      <c r="I7" s="428" t="s">
        <v>435</v>
      </c>
    </row>
    <row r="8" spans="1:9" s="8" customFormat="1" ht="18.75" customHeight="1" thickBot="1">
      <c r="A8" s="768" t="s">
        <v>217</v>
      </c>
      <c r="B8" s="770" t="s">
        <v>213</v>
      </c>
      <c r="C8" s="768" t="s">
        <v>357</v>
      </c>
      <c r="D8" s="778" t="s">
        <v>442</v>
      </c>
      <c r="E8" s="779"/>
      <c r="F8" s="780" t="s">
        <v>480</v>
      </c>
      <c r="G8" s="781"/>
      <c r="H8" s="765" t="s">
        <v>384</v>
      </c>
      <c r="I8" s="765" t="s">
        <v>384</v>
      </c>
    </row>
    <row r="9" spans="1:9" s="8" customFormat="1" ht="28.5" customHeight="1" thickBot="1">
      <c r="A9" s="773"/>
      <c r="B9" s="771"/>
      <c r="C9" s="769"/>
      <c r="D9" s="302" t="s">
        <v>382</v>
      </c>
      <c r="E9" s="525" t="s">
        <v>383</v>
      </c>
      <c r="F9" s="526" t="s">
        <v>382</v>
      </c>
      <c r="G9" s="527" t="s">
        <v>383</v>
      </c>
      <c r="H9" s="766"/>
      <c r="I9" s="767"/>
    </row>
    <row r="10" spans="1:9" ht="13.5" thickBot="1">
      <c r="A10" s="773"/>
      <c r="B10" s="772"/>
      <c r="C10" s="769"/>
      <c r="D10" s="461" t="s">
        <v>340</v>
      </c>
      <c r="E10" s="466" t="s">
        <v>341</v>
      </c>
      <c r="F10" s="469">
        <v>3</v>
      </c>
      <c r="G10" s="469">
        <v>4</v>
      </c>
      <c r="H10" s="470" t="s">
        <v>368</v>
      </c>
      <c r="I10" s="302" t="s">
        <v>369</v>
      </c>
    </row>
    <row r="11" spans="1:9" ht="12.75">
      <c r="A11" s="433">
        <v>1</v>
      </c>
      <c r="B11" s="524" t="s">
        <v>373</v>
      </c>
      <c r="C11" s="436" t="s">
        <v>305</v>
      </c>
      <c r="D11" s="668">
        <v>7243013.03</v>
      </c>
      <c r="E11" s="673">
        <v>1812114.95</v>
      </c>
      <c r="F11" s="674">
        <v>7752743.62</v>
      </c>
      <c r="G11" s="467"/>
      <c r="H11" s="519">
        <f>IF(D11&gt;0,F11/D11,"")</f>
        <v>1.0703754898532882</v>
      </c>
      <c r="I11" s="519">
        <f>IF(E11&gt;0,G11/E11,"")</f>
        <v>0</v>
      </c>
    </row>
    <row r="12" spans="1:9" ht="12.75">
      <c r="A12" s="434">
        <v>2</v>
      </c>
      <c r="B12" s="284" t="s">
        <v>374</v>
      </c>
      <c r="C12" s="437">
        <v>601</v>
      </c>
      <c r="D12" s="667"/>
      <c r="E12" s="671"/>
      <c r="F12" s="675"/>
      <c r="G12" s="440"/>
      <c r="H12" s="529">
        <f aca="true" t="shared" si="0" ref="H12:H27">IF(D12&gt;0,F12/D12,"")</f>
      </c>
      <c r="I12" s="529">
        <f aca="true" t="shared" si="1" ref="I12:I27">IF(E12&gt;0,G12/E12,"")</f>
      </c>
    </row>
    <row r="13" spans="1:9" ht="12.75">
      <c r="A13" s="434">
        <v>3</v>
      </c>
      <c r="B13" s="284" t="s">
        <v>375</v>
      </c>
      <c r="C13" s="437">
        <v>602</v>
      </c>
      <c r="D13" s="669">
        <v>5253681.62</v>
      </c>
      <c r="E13" s="671">
        <v>1805198.95</v>
      </c>
      <c r="F13" s="675">
        <v>5564745.75</v>
      </c>
      <c r="G13" s="440">
        <v>2287215.8</v>
      </c>
      <c r="H13" s="529">
        <f t="shared" si="0"/>
        <v>1.0592087896639615</v>
      </c>
      <c r="I13" s="529">
        <f t="shared" si="1"/>
        <v>1.2670159153371987</v>
      </c>
    </row>
    <row r="14" spans="1:9" ht="12.75">
      <c r="A14" s="434">
        <v>4</v>
      </c>
      <c r="B14" s="439" t="s">
        <v>4</v>
      </c>
      <c r="C14" s="437"/>
      <c r="D14" s="669">
        <v>1363115.12</v>
      </c>
      <c r="E14" s="671"/>
      <c r="F14" s="675">
        <v>1684103</v>
      </c>
      <c r="G14" s="440"/>
      <c r="H14" s="529">
        <f t="shared" si="0"/>
        <v>1.235481123560569</v>
      </c>
      <c r="I14" s="529">
        <f t="shared" si="1"/>
      </c>
    </row>
    <row r="15" spans="1:9" ht="12.75">
      <c r="A15" s="434">
        <v>5</v>
      </c>
      <c r="B15" s="439" t="s">
        <v>5</v>
      </c>
      <c r="C15" s="437"/>
      <c r="D15" s="667"/>
      <c r="E15" s="671"/>
      <c r="F15" s="675"/>
      <c r="G15" s="440"/>
      <c r="H15" s="529">
        <f t="shared" si="0"/>
      </c>
      <c r="I15" s="529">
        <f t="shared" si="1"/>
      </c>
    </row>
    <row r="16" spans="1:9" ht="12.75">
      <c r="A16" s="434">
        <v>6</v>
      </c>
      <c r="B16" s="439" t="s">
        <v>6</v>
      </c>
      <c r="C16" s="437"/>
      <c r="D16" s="669">
        <v>2137091</v>
      </c>
      <c r="E16" s="671"/>
      <c r="F16" s="675">
        <v>2288478</v>
      </c>
      <c r="G16" s="440"/>
      <c r="H16" s="529">
        <f t="shared" si="0"/>
        <v>1.0708378819619755</v>
      </c>
      <c r="I16" s="529">
        <f t="shared" si="1"/>
      </c>
    </row>
    <row r="17" spans="1:9" ht="12.75">
      <c r="A17" s="434">
        <v>7</v>
      </c>
      <c r="B17" s="439" t="s">
        <v>7</v>
      </c>
      <c r="C17" s="437"/>
      <c r="D17" s="667">
        <v>483550</v>
      </c>
      <c r="E17" s="671"/>
      <c r="F17" s="675">
        <v>442500</v>
      </c>
      <c r="G17" s="440"/>
      <c r="H17" s="529">
        <f t="shared" si="0"/>
        <v>0.9151070209905904</v>
      </c>
      <c r="I17" s="529">
        <f t="shared" si="1"/>
      </c>
    </row>
    <row r="18" spans="1:9" ht="12.75">
      <c r="A18" s="434">
        <v>8</v>
      </c>
      <c r="B18" s="284" t="s">
        <v>376</v>
      </c>
      <c r="C18" s="437">
        <v>603</v>
      </c>
      <c r="D18" s="667">
        <v>304357.41</v>
      </c>
      <c r="E18" s="671">
        <v>6916</v>
      </c>
      <c r="F18" s="675">
        <v>194253.87</v>
      </c>
      <c r="G18" s="440">
        <v>7476</v>
      </c>
      <c r="H18" s="529">
        <f t="shared" si="0"/>
        <v>0.6382426174542621</v>
      </c>
      <c r="I18" s="529">
        <f t="shared" si="1"/>
        <v>1.0809716599190284</v>
      </c>
    </row>
    <row r="19" spans="1:9" ht="12.75">
      <c r="A19" s="434">
        <v>9</v>
      </c>
      <c r="B19" s="284" t="s">
        <v>377</v>
      </c>
      <c r="C19" s="437">
        <v>604</v>
      </c>
      <c r="D19" s="669">
        <v>1684974</v>
      </c>
      <c r="E19" s="671"/>
      <c r="F19" s="675">
        <v>1993744</v>
      </c>
      <c r="G19" s="440"/>
      <c r="H19" s="529">
        <f t="shared" si="0"/>
        <v>1.1832491183840226</v>
      </c>
      <c r="I19" s="529">
        <f t="shared" si="1"/>
      </c>
    </row>
    <row r="20" spans="1:9" ht="12.75">
      <c r="A20" s="434">
        <v>10</v>
      </c>
      <c r="B20" s="284" t="s">
        <v>378</v>
      </c>
      <c r="C20" s="437" t="s">
        <v>8</v>
      </c>
      <c r="D20" s="667">
        <v>430272.28</v>
      </c>
      <c r="E20" s="671"/>
      <c r="F20" s="675">
        <v>1613872.67</v>
      </c>
      <c r="G20" s="440"/>
      <c r="H20" s="529">
        <f t="shared" si="0"/>
        <v>3.7508172034693934</v>
      </c>
      <c r="I20" s="529">
        <f t="shared" si="1"/>
      </c>
    </row>
    <row r="21" spans="1:9" ht="12.75">
      <c r="A21" s="434">
        <v>11</v>
      </c>
      <c r="B21" s="439" t="s">
        <v>9</v>
      </c>
      <c r="C21" s="437">
        <v>641.642</v>
      </c>
      <c r="D21" s="667"/>
      <c r="E21" s="671"/>
      <c r="F21" s="675"/>
      <c r="G21" s="440"/>
      <c r="H21" s="529">
        <f t="shared" si="0"/>
      </c>
      <c r="I21" s="529">
        <f t="shared" si="1"/>
      </c>
    </row>
    <row r="22" spans="1:9" ht="12.75">
      <c r="A22" s="434">
        <v>12</v>
      </c>
      <c r="B22" s="284" t="s">
        <v>370</v>
      </c>
      <c r="C22" s="437">
        <v>644</v>
      </c>
      <c r="D22" s="667">
        <v>8573.49</v>
      </c>
      <c r="E22" s="671"/>
      <c r="F22" s="675">
        <v>9271.98</v>
      </c>
      <c r="G22" s="440"/>
      <c r="H22" s="529">
        <f t="shared" si="0"/>
        <v>1.0814709062470476</v>
      </c>
      <c r="I22" s="529">
        <f t="shared" si="1"/>
      </c>
    </row>
    <row r="23" spans="1:9" ht="12.75">
      <c r="A23" s="434">
        <v>13</v>
      </c>
      <c r="B23" s="284" t="s">
        <v>371</v>
      </c>
      <c r="C23" s="437" t="s">
        <v>300</v>
      </c>
      <c r="D23" s="667"/>
      <c r="E23" s="671"/>
      <c r="F23" s="675">
        <v>324800</v>
      </c>
      <c r="G23" s="440"/>
      <c r="H23" s="529">
        <f t="shared" si="0"/>
      </c>
      <c r="I23" s="529">
        <f t="shared" si="1"/>
      </c>
    </row>
    <row r="24" spans="1:9" ht="12.75">
      <c r="A24" s="434">
        <v>14</v>
      </c>
      <c r="B24" s="284" t="s">
        <v>372</v>
      </c>
      <c r="C24" s="437">
        <v>648</v>
      </c>
      <c r="D24" s="667">
        <v>51614</v>
      </c>
      <c r="E24" s="671"/>
      <c r="F24" s="675">
        <v>644269.76</v>
      </c>
      <c r="G24" s="440"/>
      <c r="H24" s="529">
        <f t="shared" si="0"/>
        <v>12.482461347696361</v>
      </c>
      <c r="I24" s="529">
        <f t="shared" si="1"/>
      </c>
    </row>
    <row r="25" spans="1:9" s="11" customFormat="1" ht="12.75">
      <c r="A25" s="434">
        <v>15</v>
      </c>
      <c r="B25" s="284" t="s">
        <v>379</v>
      </c>
      <c r="C25" s="437" t="s">
        <v>301</v>
      </c>
      <c r="D25" s="667"/>
      <c r="E25" s="671"/>
      <c r="F25" s="675"/>
      <c r="G25" s="440"/>
      <c r="H25" s="529">
        <f t="shared" si="0"/>
      </c>
      <c r="I25" s="529">
        <f t="shared" si="1"/>
      </c>
    </row>
    <row r="26" spans="1:9" s="11" customFormat="1" ht="13.5" thickBot="1">
      <c r="A26" s="435">
        <v>16</v>
      </c>
      <c r="B26" s="285" t="s">
        <v>380</v>
      </c>
      <c r="C26" s="438" t="s">
        <v>304</v>
      </c>
      <c r="D26" s="670">
        <v>41866959.81</v>
      </c>
      <c r="E26" s="672"/>
      <c r="F26" s="676">
        <v>43701010.36</v>
      </c>
      <c r="G26" s="468"/>
      <c r="H26" s="533">
        <f t="shared" si="0"/>
        <v>1.0438066331618836</v>
      </c>
      <c r="I26" s="533">
        <f t="shared" si="1"/>
      </c>
    </row>
    <row r="27" spans="1:9" s="11" customFormat="1" ht="12.75" customHeight="1" thickBot="1">
      <c r="A27" s="441">
        <v>17</v>
      </c>
      <c r="B27" s="482" t="s">
        <v>381</v>
      </c>
      <c r="C27" s="237"/>
      <c r="D27" s="471">
        <f>D11+D20+D25+D26</f>
        <v>49540245.120000005</v>
      </c>
      <c r="E27" s="471">
        <f>E11+E20+E25+E26</f>
        <v>1812114.95</v>
      </c>
      <c r="F27" s="471">
        <f>F11+F20+F25+F26</f>
        <v>53067626.65</v>
      </c>
      <c r="G27" s="444">
        <v>2294691.8</v>
      </c>
      <c r="H27" s="520">
        <f t="shared" si="0"/>
        <v>1.071202343094099</v>
      </c>
      <c r="I27" s="520">
        <f t="shared" si="1"/>
        <v>1.2663058709382646</v>
      </c>
    </row>
    <row r="28" spans="1:7" s="11" customFormat="1" ht="12.75">
      <c r="A28" s="14"/>
      <c r="B28" s="15"/>
      <c r="C28"/>
      <c r="D28"/>
      <c r="E28"/>
      <c r="F28" s="405"/>
      <c r="G28" s="405"/>
    </row>
    <row r="29" spans="1:7" s="11" customFormat="1" ht="12.75">
      <c r="A29" s="14"/>
      <c r="B29" s="15"/>
      <c r="C29"/>
      <c r="D29"/>
      <c r="E29"/>
      <c r="F29" s="15"/>
      <c r="G29" s="15"/>
    </row>
    <row r="30" spans="1:7" s="11" customFormat="1" ht="12.75">
      <c r="A30" s="14"/>
      <c r="B30" s="15"/>
      <c r="C30"/>
      <c r="D30"/>
      <c r="E30"/>
      <c r="F30"/>
      <c r="G30"/>
    </row>
    <row r="31" spans="1:7" s="11" customFormat="1" ht="12.75">
      <c r="A31" t="s">
        <v>574</v>
      </c>
      <c r="B31"/>
      <c r="C31"/>
      <c r="D31" s="16"/>
      <c r="E31" s="16"/>
      <c r="F31" t="s">
        <v>554</v>
      </c>
      <c r="G31"/>
    </row>
    <row r="32" spans="1:6" s="11" customFormat="1" ht="12.75">
      <c r="A32" s="14"/>
      <c r="B32" s="14"/>
      <c r="C32"/>
      <c r="D32"/>
      <c r="E32"/>
      <c r="F32" s="16"/>
    </row>
    <row r="33" spans="1:9" s="11" customFormat="1" ht="12.75">
      <c r="A33"/>
      <c r="B33"/>
      <c r="C33"/>
      <c r="D33"/>
      <c r="E33"/>
      <c r="F33"/>
      <c r="G33"/>
      <c r="H33"/>
      <c r="I33"/>
    </row>
  </sheetData>
  <sheetProtection/>
  <mergeCells count="10">
    <mergeCell ref="H8:H9"/>
    <mergeCell ref="I8:I9"/>
    <mergeCell ref="C8:C10"/>
    <mergeCell ref="B8:B10"/>
    <mergeCell ref="A8:A10"/>
    <mergeCell ref="A4:B4"/>
    <mergeCell ref="F6:F7"/>
    <mergeCell ref="D8:E8"/>
    <mergeCell ref="F8:G8"/>
    <mergeCell ref="A6:C6"/>
  </mergeCells>
  <printOptions/>
  <pageMargins left="0.6299212598425197" right="0.31496062992125984" top="1.1023622047244095" bottom="0.31496062992125984" header="0.5511811023622047" footer="0.31496062992125984"/>
  <pageSetup fitToHeight="1" fitToWidth="1"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7">
      <selection activeCell="B25" sqref="B25"/>
    </sheetView>
  </sheetViews>
  <sheetFormatPr defaultColWidth="9.00390625" defaultRowHeight="12.75"/>
  <cols>
    <col min="1" max="1" width="2.375" style="339" customWidth="1"/>
    <col min="2" max="2" width="42.00390625" style="339" customWidth="1"/>
    <col min="3" max="3" width="13.875" style="339" customWidth="1"/>
    <col min="4" max="4" width="14.875" style="339" customWidth="1"/>
    <col min="5" max="5" width="16.375" style="339" customWidth="1"/>
    <col min="6" max="16384" width="9.125" style="339" customWidth="1"/>
  </cols>
  <sheetData>
    <row r="1" ht="12.75">
      <c r="E1" s="355" t="s">
        <v>261</v>
      </c>
    </row>
    <row r="2" ht="15.75">
      <c r="A2" s="338" t="s">
        <v>492</v>
      </c>
    </row>
    <row r="4" spans="1:5" ht="12.75">
      <c r="A4" s="783" t="s">
        <v>580</v>
      </c>
      <c r="B4" s="783"/>
      <c r="C4" s="783"/>
      <c r="D4" s="783"/>
      <c r="E4" s="783"/>
    </row>
    <row r="6" spans="1:5" ht="13.5" thickBot="1">
      <c r="A6" s="340"/>
      <c r="E6" s="355" t="s">
        <v>435</v>
      </c>
    </row>
    <row r="7" spans="1:5" ht="13.5" thickBot="1">
      <c r="A7" s="340"/>
      <c r="C7" s="947" t="s">
        <v>480</v>
      </c>
      <c r="D7" s="948"/>
      <c r="E7" s="949"/>
    </row>
    <row r="8" spans="1:10" ht="12.75" customHeight="1">
      <c r="A8" s="950"/>
      <c r="B8" s="952" t="s">
        <v>229</v>
      </c>
      <c r="C8" s="954" t="s">
        <v>493</v>
      </c>
      <c r="D8" s="956" t="s">
        <v>135</v>
      </c>
      <c r="E8" s="957"/>
      <c r="F8" s="341"/>
      <c r="G8" s="341"/>
      <c r="H8" s="341"/>
      <c r="I8" s="341"/>
      <c r="J8" s="341"/>
    </row>
    <row r="9" spans="1:10" ht="51.75" thickBot="1">
      <c r="A9" s="951"/>
      <c r="B9" s="953"/>
      <c r="C9" s="955" t="s">
        <v>136</v>
      </c>
      <c r="D9" s="567" t="s">
        <v>441</v>
      </c>
      <c r="E9" s="388" t="s">
        <v>284</v>
      </c>
      <c r="F9" s="341"/>
      <c r="G9" s="341"/>
      <c r="H9" s="341"/>
      <c r="I9" s="341"/>
      <c r="J9" s="341"/>
    </row>
    <row r="10" spans="1:5" ht="16.5" customHeight="1" thickBot="1">
      <c r="A10" s="386">
        <v>8</v>
      </c>
      <c r="B10" s="342" t="s">
        <v>283</v>
      </c>
      <c r="C10" s="712">
        <v>30000</v>
      </c>
      <c r="D10" s="718">
        <v>30000</v>
      </c>
      <c r="E10" s="721"/>
    </row>
    <row r="11" spans="1:5" ht="16.5" customHeight="1">
      <c r="A11" s="387"/>
      <c r="B11" s="343" t="s">
        <v>282</v>
      </c>
      <c r="C11" s="713"/>
      <c r="D11" s="713"/>
      <c r="E11" s="722"/>
    </row>
    <row r="12" spans="1:5" ht="16.5" customHeight="1">
      <c r="A12" s="387"/>
      <c r="B12" s="344" t="s">
        <v>586</v>
      </c>
      <c r="C12" s="714">
        <v>30000</v>
      </c>
      <c r="D12" s="714">
        <v>30000</v>
      </c>
      <c r="E12" s="723"/>
    </row>
    <row r="13" spans="1:5" ht="16.5" customHeight="1">
      <c r="A13" s="387"/>
      <c r="B13" s="344"/>
      <c r="C13" s="714"/>
      <c r="D13" s="714"/>
      <c r="E13" s="723"/>
    </row>
    <row r="14" spans="1:5" ht="16.5" customHeight="1">
      <c r="A14" s="387"/>
      <c r="B14" s="344"/>
      <c r="C14" s="714"/>
      <c r="D14" s="714"/>
      <c r="E14" s="723"/>
    </row>
    <row r="15" spans="1:5" ht="16.5" customHeight="1" thickBot="1">
      <c r="A15" s="387"/>
      <c r="B15" s="345"/>
      <c r="C15" s="715"/>
      <c r="D15" s="715"/>
      <c r="E15" s="724"/>
    </row>
    <row r="16" spans="1:5" ht="16.5" customHeight="1" thickBot="1">
      <c r="A16" s="386">
        <v>9</v>
      </c>
      <c r="B16" s="342" t="s">
        <v>141</v>
      </c>
      <c r="C16" s="712">
        <v>2807737.31</v>
      </c>
      <c r="D16" s="719">
        <v>0</v>
      </c>
      <c r="E16" s="721">
        <v>2807737.31</v>
      </c>
    </row>
    <row r="17" spans="1:5" ht="16.5" customHeight="1">
      <c r="A17" s="387"/>
      <c r="B17" s="343" t="s">
        <v>281</v>
      </c>
      <c r="C17" s="713"/>
      <c r="D17" s="713"/>
      <c r="E17" s="722"/>
    </row>
    <row r="18" spans="1:5" ht="16.5" customHeight="1">
      <c r="A18" s="387"/>
      <c r="B18" s="344" t="s">
        <v>591</v>
      </c>
      <c r="C18" s="714">
        <v>496100</v>
      </c>
      <c r="D18" s="714"/>
      <c r="E18" s="723">
        <v>496100</v>
      </c>
    </row>
    <row r="19" spans="1:5" ht="16.5" customHeight="1">
      <c r="A19" s="387"/>
      <c r="B19" s="344" t="s">
        <v>592</v>
      </c>
      <c r="C19" s="714">
        <v>30250</v>
      </c>
      <c r="D19" s="714"/>
      <c r="E19" s="723">
        <v>30250</v>
      </c>
    </row>
    <row r="20" spans="1:5" ht="16.5" customHeight="1">
      <c r="A20" s="387"/>
      <c r="B20" s="344" t="s">
        <v>590</v>
      </c>
      <c r="C20" s="714">
        <v>402200</v>
      </c>
      <c r="D20" s="714"/>
      <c r="E20" s="723">
        <v>402200</v>
      </c>
    </row>
    <row r="21" spans="1:5" ht="16.5" customHeight="1" thickBot="1">
      <c r="A21" s="387"/>
      <c r="B21" s="345" t="s">
        <v>589</v>
      </c>
      <c r="C21" s="715">
        <v>1879187.31</v>
      </c>
      <c r="D21" s="715"/>
      <c r="E21" s="724">
        <v>1879187.31</v>
      </c>
    </row>
    <row r="22" spans="1:5" ht="16.5" customHeight="1" thickBot="1">
      <c r="A22" s="386">
        <v>10</v>
      </c>
      <c r="B22" s="342" t="s">
        <v>143</v>
      </c>
      <c r="C22" s="712">
        <v>537940</v>
      </c>
      <c r="D22" s="719">
        <v>217940</v>
      </c>
      <c r="E22" s="721">
        <v>320000</v>
      </c>
    </row>
    <row r="23" spans="1:5" ht="16.5" customHeight="1">
      <c r="A23" s="387"/>
      <c r="B23" s="343" t="s">
        <v>545</v>
      </c>
      <c r="C23" s="713"/>
      <c r="D23" s="713"/>
      <c r="E23" s="722"/>
    </row>
    <row r="24" spans="1:5" ht="16.5" customHeight="1">
      <c r="A24" s="387"/>
      <c r="B24" s="344" t="s">
        <v>587</v>
      </c>
      <c r="C24" s="714">
        <v>363145</v>
      </c>
      <c r="D24" s="714">
        <v>43145</v>
      </c>
      <c r="E24" s="723">
        <v>320000</v>
      </c>
    </row>
    <row r="25" spans="1:5" ht="16.5" customHeight="1">
      <c r="A25" s="387"/>
      <c r="B25" s="344" t="s">
        <v>588</v>
      </c>
      <c r="C25" s="714">
        <v>174795</v>
      </c>
      <c r="D25" s="714">
        <v>174795</v>
      </c>
      <c r="E25" s="723"/>
    </row>
    <row r="26" spans="1:5" ht="16.5" customHeight="1" thickBot="1">
      <c r="A26" s="387"/>
      <c r="B26" s="345"/>
      <c r="C26" s="715"/>
      <c r="D26" s="715"/>
      <c r="E26" s="724"/>
    </row>
    <row r="27" spans="1:5" ht="16.5" customHeight="1" thickBot="1">
      <c r="A27" s="386">
        <v>11</v>
      </c>
      <c r="B27" s="342" t="s">
        <v>546</v>
      </c>
      <c r="C27" s="712">
        <v>1959748.85</v>
      </c>
      <c r="D27" s="719">
        <v>0</v>
      </c>
      <c r="E27" s="721">
        <v>0</v>
      </c>
    </row>
    <row r="28" spans="1:5" ht="16.5" customHeight="1" thickBot="1">
      <c r="A28" s="387"/>
      <c r="B28" s="346" t="s">
        <v>547</v>
      </c>
      <c r="C28" s="716">
        <v>1959748.85</v>
      </c>
      <c r="D28" s="716"/>
      <c r="E28" s="725"/>
    </row>
    <row r="29" spans="1:5" ht="16.5" customHeight="1" thickBot="1">
      <c r="A29" s="386">
        <v>12</v>
      </c>
      <c r="B29" s="342" t="s">
        <v>230</v>
      </c>
      <c r="C29" s="712">
        <v>1100100</v>
      </c>
      <c r="D29" s="719">
        <v>1100100</v>
      </c>
      <c r="E29" s="721">
        <v>0</v>
      </c>
    </row>
    <row r="30" spans="1:5" ht="16.5" customHeight="1" thickBot="1">
      <c r="A30" s="385"/>
      <c r="B30" s="347"/>
      <c r="C30" s="716"/>
      <c r="D30" s="716"/>
      <c r="E30" s="725"/>
    </row>
    <row r="31" spans="1:5" ht="16.5" customHeight="1" thickBot="1">
      <c r="A31" s="384">
        <v>13</v>
      </c>
      <c r="B31" s="370" t="s">
        <v>491</v>
      </c>
      <c r="C31" s="717">
        <v>6435526.16</v>
      </c>
      <c r="D31" s="720">
        <v>1348040</v>
      </c>
      <c r="E31" s="717">
        <v>3127737.31</v>
      </c>
    </row>
    <row r="33" spans="2:5" ht="12.75">
      <c r="B33" s="339" t="s">
        <v>231</v>
      </c>
      <c r="D33" s="339" t="s">
        <v>232</v>
      </c>
      <c r="E33" s="348" t="s">
        <v>582</v>
      </c>
    </row>
    <row r="34" spans="2:5" ht="12.75">
      <c r="B34" s="339" t="s">
        <v>585</v>
      </c>
      <c r="E34" s="348"/>
    </row>
    <row r="36" ht="18" customHeight="1">
      <c r="B36" s="339" t="s">
        <v>581</v>
      </c>
    </row>
    <row r="38" ht="12.75">
      <c r="B38" s="339" t="s">
        <v>246</v>
      </c>
    </row>
    <row r="39" ht="12.75">
      <c r="B39" s="568" t="s">
        <v>443</v>
      </c>
    </row>
    <row r="40" ht="12.75">
      <c r="B40" s="349" t="s">
        <v>247</v>
      </c>
    </row>
    <row r="41" spans="2:3" ht="12.75">
      <c r="B41" s="339" t="s">
        <v>280</v>
      </c>
      <c r="C41" s="339" t="s">
        <v>279</v>
      </c>
    </row>
    <row r="42" ht="12.75">
      <c r="B42" s="339" t="s">
        <v>248</v>
      </c>
    </row>
    <row r="43" spans="2:4" ht="12.75">
      <c r="B43" s="946" t="s">
        <v>298</v>
      </c>
      <c r="C43" s="946"/>
      <c r="D43" s="946"/>
    </row>
    <row r="44" ht="12.75">
      <c r="B44" s="350" t="s">
        <v>255</v>
      </c>
    </row>
    <row r="45" ht="12.75">
      <c r="B45" s="350" t="s">
        <v>249</v>
      </c>
    </row>
  </sheetData>
  <sheetProtection/>
  <mergeCells count="7">
    <mergeCell ref="A4:E4"/>
    <mergeCell ref="B43:D43"/>
    <mergeCell ref="C7:E7"/>
    <mergeCell ref="A8:A9"/>
    <mergeCell ref="B8:B9"/>
    <mergeCell ref="C8:C9"/>
    <mergeCell ref="D8:E8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4">
      <selection activeCell="B9" sqref="B9"/>
    </sheetView>
  </sheetViews>
  <sheetFormatPr defaultColWidth="9.00390625" defaultRowHeight="12.75"/>
  <cols>
    <col min="1" max="1" width="23.75390625" style="0" customWidth="1"/>
    <col min="2" max="3" width="9.625" style="0" customWidth="1"/>
    <col min="4" max="4" width="18.75390625" style="0" customWidth="1"/>
    <col min="5" max="5" width="10.00390625" style="0" customWidth="1"/>
    <col min="6" max="6" width="11.375" style="0" customWidth="1"/>
    <col min="7" max="7" width="12.125" style="0" customWidth="1"/>
  </cols>
  <sheetData>
    <row r="1" spans="1:2" ht="15">
      <c r="A1" s="118"/>
      <c r="B1" s="118"/>
    </row>
    <row r="2" spans="1:6" ht="15.75">
      <c r="A2" s="119" t="s">
        <v>86</v>
      </c>
      <c r="B2" s="4"/>
      <c r="C2" s="18"/>
      <c r="D2" s="4"/>
      <c r="E2" s="4"/>
      <c r="F2" s="4"/>
    </row>
    <row r="3" spans="1:6" ht="15.75">
      <c r="A3" s="119" t="s">
        <v>87</v>
      </c>
      <c r="B3" s="4"/>
      <c r="C3" s="4"/>
      <c r="D3" s="4"/>
      <c r="E3" s="4"/>
      <c r="F3" s="4"/>
    </row>
    <row r="4" spans="1:4" ht="12.75">
      <c r="A4" s="31" t="s">
        <v>1</v>
      </c>
      <c r="D4" s="2"/>
    </row>
    <row r="6" spans="7:8" ht="12.75">
      <c r="G6" s="120" t="s">
        <v>122</v>
      </c>
      <c r="H6" s="121"/>
    </row>
    <row r="7" ht="13.5" thickBot="1">
      <c r="G7" s="5" t="s">
        <v>11</v>
      </c>
    </row>
    <row r="8" spans="1:7" ht="12.75">
      <c r="A8" s="122"/>
      <c r="B8" s="6" t="s">
        <v>88</v>
      </c>
      <c r="C8" s="123" t="s">
        <v>89</v>
      </c>
      <c r="D8" s="124"/>
      <c r="E8" s="7" t="s">
        <v>88</v>
      </c>
      <c r="F8" s="19" t="s">
        <v>90</v>
      </c>
      <c r="G8" s="125" t="s">
        <v>91</v>
      </c>
    </row>
    <row r="9" spans="1:7" ht="12.75">
      <c r="A9" s="126" t="s">
        <v>92</v>
      </c>
      <c r="B9" s="127">
        <v>2001</v>
      </c>
      <c r="C9" s="9" t="s">
        <v>93</v>
      </c>
      <c r="D9" s="10" t="s">
        <v>94</v>
      </c>
      <c r="E9" s="128" t="s">
        <v>95</v>
      </c>
      <c r="F9" s="129"/>
      <c r="G9" s="130" t="s">
        <v>96</v>
      </c>
    </row>
    <row r="10" spans="1:7" ht="11.25" customHeight="1" thickBot="1">
      <c r="A10" s="131"/>
      <c r="B10" s="132">
        <v>1</v>
      </c>
      <c r="C10" s="133">
        <v>2</v>
      </c>
      <c r="D10" s="134">
        <v>3</v>
      </c>
      <c r="E10" s="135">
        <v>4</v>
      </c>
      <c r="F10" s="136" t="s">
        <v>97</v>
      </c>
      <c r="G10" s="137" t="s">
        <v>98</v>
      </c>
    </row>
    <row r="11" spans="1:7" ht="12.75">
      <c r="A11" s="126"/>
      <c r="B11" s="138"/>
      <c r="C11" s="139"/>
      <c r="D11" s="140"/>
      <c r="E11" s="141"/>
      <c r="F11" s="12"/>
      <c r="G11" s="142"/>
    </row>
    <row r="12" spans="1:7" ht="12.75">
      <c r="A12" s="126" t="s">
        <v>99</v>
      </c>
      <c r="B12" s="138"/>
      <c r="C12" s="138"/>
      <c r="D12" s="143"/>
      <c r="E12" s="144"/>
      <c r="F12" s="145" t="str">
        <f>IF(E12=0," ",(E12-D12))</f>
        <v> </v>
      </c>
      <c r="G12" s="142" t="str">
        <f>IF(B12=0," ",(E12/B12))</f>
        <v> </v>
      </c>
    </row>
    <row r="13" spans="1:7" ht="12.75">
      <c r="A13" s="126" t="s">
        <v>100</v>
      </c>
      <c r="B13" s="138"/>
      <c r="C13" s="138"/>
      <c r="D13" s="143"/>
      <c r="E13" s="144"/>
      <c r="F13" s="145"/>
      <c r="G13" s="142"/>
    </row>
    <row r="14" spans="1:7" ht="12.75">
      <c r="A14" s="126"/>
      <c r="B14" s="138"/>
      <c r="C14" s="138"/>
      <c r="D14" s="143"/>
      <c r="E14" s="144"/>
      <c r="F14" s="145"/>
      <c r="G14" s="142"/>
    </row>
    <row r="15" spans="1:7" ht="12.75">
      <c r="A15" s="126" t="s">
        <v>101</v>
      </c>
      <c r="B15" s="138"/>
      <c r="C15" s="138"/>
      <c r="D15" s="143"/>
      <c r="E15" s="144"/>
      <c r="F15" s="145"/>
      <c r="G15" s="142"/>
    </row>
    <row r="16" spans="1:7" ht="12.75">
      <c r="A16" s="126" t="s">
        <v>102</v>
      </c>
      <c r="B16" s="138"/>
      <c r="C16" s="138"/>
      <c r="D16" s="143"/>
      <c r="E16" s="144"/>
      <c r="F16" s="145" t="str">
        <f>IF(E16=0," ",(E16-D16))</f>
        <v> </v>
      </c>
      <c r="G16" s="142" t="str">
        <f>IF(B16=0," ",(E16/B16))</f>
        <v> </v>
      </c>
    </row>
    <row r="17" spans="1:7" ht="12.75">
      <c r="A17" s="126" t="s">
        <v>103</v>
      </c>
      <c r="B17" s="138"/>
      <c r="C17" s="138"/>
      <c r="D17" s="143"/>
      <c r="E17" s="144"/>
      <c r="F17" s="145"/>
      <c r="G17" s="142"/>
    </row>
    <row r="18" spans="1:7" ht="12.75">
      <c r="A18" s="126"/>
      <c r="B18" s="138"/>
      <c r="C18" s="138"/>
      <c r="D18" s="143"/>
      <c r="E18" s="144"/>
      <c r="F18" s="145"/>
      <c r="G18" s="142"/>
    </row>
    <row r="19" spans="1:7" ht="12.75">
      <c r="A19" s="126" t="s">
        <v>104</v>
      </c>
      <c r="B19" s="138"/>
      <c r="C19" s="138"/>
      <c r="D19" s="143"/>
      <c r="E19" s="144"/>
      <c r="F19" s="145"/>
      <c r="G19" s="142"/>
    </row>
    <row r="20" spans="1:7" ht="12.75">
      <c r="A20" s="126" t="s">
        <v>105</v>
      </c>
      <c r="B20" s="138"/>
      <c r="C20" s="138"/>
      <c r="D20" s="143"/>
      <c r="E20" s="144"/>
      <c r="F20" s="145" t="str">
        <f>IF(E20=0," ",(E20-D20))</f>
        <v> </v>
      </c>
      <c r="G20" s="142" t="str">
        <f>IF(B20=0," ",(E20/B20))</f>
        <v> </v>
      </c>
    </row>
    <row r="21" spans="1:7" ht="12.75">
      <c r="A21" s="126" t="s">
        <v>106</v>
      </c>
      <c r="B21" s="138"/>
      <c r="C21" s="138"/>
      <c r="D21" s="143"/>
      <c r="E21" s="144"/>
      <c r="F21" s="145"/>
      <c r="G21" s="142"/>
    </row>
    <row r="22" spans="1:7" ht="12.75">
      <c r="A22" s="126"/>
      <c r="B22" s="138"/>
      <c r="C22" s="138"/>
      <c r="D22" s="143"/>
      <c r="E22" s="144"/>
      <c r="F22" s="145"/>
      <c r="G22" s="142"/>
    </row>
    <row r="23" spans="1:7" ht="12.75">
      <c r="A23" s="126" t="s">
        <v>107</v>
      </c>
      <c r="B23" s="138"/>
      <c r="C23" s="138"/>
      <c r="D23" s="143"/>
      <c r="E23" s="144"/>
      <c r="F23" s="145"/>
      <c r="G23" s="142"/>
    </row>
    <row r="24" spans="1:7" ht="12.75">
      <c r="A24" s="126" t="s">
        <v>108</v>
      </c>
      <c r="B24" s="138"/>
      <c r="C24" s="138"/>
      <c r="D24" s="143"/>
      <c r="E24" s="144"/>
      <c r="F24" s="145" t="str">
        <f>IF(E24=0," ",(E24-D24))</f>
        <v> </v>
      </c>
      <c r="G24" s="142" t="str">
        <f>IF(B24=0," ",(E24/B24))</f>
        <v> </v>
      </c>
    </row>
    <row r="25" spans="1:7" ht="12.75">
      <c r="A25" s="146"/>
      <c r="B25" s="138"/>
      <c r="C25" s="138"/>
      <c r="D25" s="143"/>
      <c r="E25" s="144"/>
      <c r="F25" s="145"/>
      <c r="G25" s="142"/>
    </row>
    <row r="26" spans="1:7" ht="12.75">
      <c r="A26" s="146" t="s">
        <v>109</v>
      </c>
      <c r="B26" s="138"/>
      <c r="C26" s="138"/>
      <c r="D26" s="143"/>
      <c r="E26" s="144"/>
      <c r="F26" s="145"/>
      <c r="G26" s="142"/>
    </row>
    <row r="27" spans="1:7" ht="12.75">
      <c r="A27" s="126" t="s">
        <v>110</v>
      </c>
      <c r="B27" s="138"/>
      <c r="C27" s="138"/>
      <c r="D27" s="143"/>
      <c r="E27" s="144"/>
      <c r="F27" s="145" t="str">
        <f>IF(E27=0," ",(E27-D27))</f>
        <v> </v>
      </c>
      <c r="G27" s="142" t="str">
        <f>IF(B27=0," ",(E27/B27))</f>
        <v> </v>
      </c>
    </row>
    <row r="28" spans="1:7" ht="12.75">
      <c r="A28" s="146" t="s">
        <v>111</v>
      </c>
      <c r="B28" s="138"/>
      <c r="C28" s="138" t="s">
        <v>112</v>
      </c>
      <c r="D28" s="143"/>
      <c r="E28" s="144"/>
      <c r="F28" s="145"/>
      <c r="G28" s="142"/>
    </row>
    <row r="29" spans="1:7" ht="12.75">
      <c r="A29" s="126"/>
      <c r="B29" s="138"/>
      <c r="C29" s="138"/>
      <c r="D29" s="143"/>
      <c r="E29" s="144"/>
      <c r="F29" s="145" t="str">
        <f>IF(E29=0," ",(E29-D29))</f>
        <v> </v>
      </c>
      <c r="G29" s="142" t="str">
        <f>IF(B29=0," ",(E29/B29))</f>
        <v> </v>
      </c>
    </row>
    <row r="30" spans="1:7" ht="12.75">
      <c r="A30" s="146" t="s">
        <v>113</v>
      </c>
      <c r="B30" s="138"/>
      <c r="C30" s="138"/>
      <c r="D30" s="143"/>
      <c r="E30" s="144"/>
      <c r="F30" s="145"/>
      <c r="G30" s="142"/>
    </row>
    <row r="31" spans="1:7" ht="12.75">
      <c r="A31" s="146" t="s">
        <v>114</v>
      </c>
      <c r="B31" s="138"/>
      <c r="C31" s="138"/>
      <c r="D31" s="143"/>
      <c r="E31" s="144"/>
      <c r="F31" s="145"/>
      <c r="G31" s="142"/>
    </row>
    <row r="32" spans="1:7" ht="12.75">
      <c r="A32" s="126"/>
      <c r="B32" s="138"/>
      <c r="C32" s="138"/>
      <c r="D32" s="143"/>
      <c r="E32" s="144"/>
      <c r="F32" s="145" t="str">
        <f>IF(E32=0," ",(E32-D32))</f>
        <v> </v>
      </c>
      <c r="G32" s="142" t="str">
        <f>IF(B32=0," ",(E32/B32))</f>
        <v> </v>
      </c>
    </row>
    <row r="33" spans="1:7" ht="12.75">
      <c r="A33" s="126" t="s">
        <v>115</v>
      </c>
      <c r="B33" s="138"/>
      <c r="C33" s="138"/>
      <c r="D33" s="143"/>
      <c r="E33" s="144"/>
      <c r="F33" s="145"/>
      <c r="G33" s="142"/>
    </row>
    <row r="34" spans="1:7" ht="12.75">
      <c r="A34" s="126" t="s">
        <v>116</v>
      </c>
      <c r="B34" s="138"/>
      <c r="C34" s="138"/>
      <c r="D34" s="143"/>
      <c r="E34" s="144"/>
      <c r="F34" s="145" t="str">
        <f aca="true" t="shared" si="0" ref="F34:F39">IF(E34=0," ",(E34-D34))</f>
        <v> </v>
      </c>
      <c r="G34" s="142" t="str">
        <f aca="true" t="shared" si="1" ref="G34:G39">IF(B34=0," ",(E34/B34))</f>
        <v> </v>
      </c>
    </row>
    <row r="35" spans="1:7" ht="12.75">
      <c r="A35" s="126"/>
      <c r="B35" s="138"/>
      <c r="C35" s="138"/>
      <c r="D35" s="143"/>
      <c r="E35" s="144"/>
      <c r="F35" s="145" t="str">
        <f t="shared" si="0"/>
        <v> </v>
      </c>
      <c r="G35" s="142" t="str">
        <f t="shared" si="1"/>
        <v> </v>
      </c>
    </row>
    <row r="36" spans="1:7" ht="12.75">
      <c r="A36" s="126"/>
      <c r="B36" s="138"/>
      <c r="C36" s="138"/>
      <c r="D36" s="143"/>
      <c r="E36" s="144"/>
      <c r="F36" s="145" t="str">
        <f t="shared" si="0"/>
        <v> </v>
      </c>
      <c r="G36" s="142" t="str">
        <f t="shared" si="1"/>
        <v> </v>
      </c>
    </row>
    <row r="37" spans="1:7" ht="12.75">
      <c r="A37" s="126"/>
      <c r="B37" s="138"/>
      <c r="C37" s="138"/>
      <c r="D37" s="143"/>
      <c r="E37" s="144"/>
      <c r="F37" s="145" t="str">
        <f t="shared" si="0"/>
        <v> </v>
      </c>
      <c r="G37" s="142" t="str">
        <f t="shared" si="1"/>
        <v> </v>
      </c>
    </row>
    <row r="38" spans="1:7" ht="12.75">
      <c r="A38" s="126"/>
      <c r="B38" s="138"/>
      <c r="C38" s="138"/>
      <c r="D38" s="143"/>
      <c r="E38" s="144"/>
      <c r="F38" s="145" t="str">
        <f t="shared" si="0"/>
        <v> </v>
      </c>
      <c r="G38" s="142" t="str">
        <f t="shared" si="1"/>
        <v> </v>
      </c>
    </row>
    <row r="39" spans="1:7" ht="13.5" thickBot="1">
      <c r="A39" s="131"/>
      <c r="B39" s="147"/>
      <c r="C39" s="147"/>
      <c r="D39" s="148"/>
      <c r="E39" s="149"/>
      <c r="F39" s="145" t="str">
        <f t="shared" si="0"/>
        <v> </v>
      </c>
      <c r="G39" s="142" t="str">
        <f t="shared" si="1"/>
        <v> </v>
      </c>
    </row>
    <row r="40" spans="1:7" ht="13.5" thickBot="1">
      <c r="A40" s="150" t="s">
        <v>117</v>
      </c>
      <c r="B40" s="151" t="str">
        <f>IF(B12=0," ",SUM(B12,B16,B20,B24,B27,B29,B32,#REF!,#REF!,#REF!,#REF!))</f>
        <v> </v>
      </c>
      <c r="C40" s="151" t="str">
        <f>IF(C12=0," ",SUM(C12,C16,C20,C24,C27,C29,C32,#REF!,#REF!,#REF!,#REF!))</f>
        <v> </v>
      </c>
      <c r="D40" s="151" t="str">
        <f>IF(D12=0," ",SUM(D12,D16,D20,D24,D27,D29,D32,#REF!,#REF!,#REF!,#REF!))</f>
        <v> </v>
      </c>
      <c r="E40" s="151" t="str">
        <f>IF(E12=0," ",SUM(E12,E16,E20,E24,E27,E29,E32,#REF!,#REF!,#REF!,#REF!))</f>
        <v> </v>
      </c>
      <c r="F40" s="152"/>
      <c r="G40" s="151"/>
    </row>
    <row r="41" spans="1:8" ht="12.75">
      <c r="A41" s="15" t="s">
        <v>118</v>
      </c>
      <c r="B41" s="15"/>
      <c r="C41" s="15"/>
      <c r="D41" s="15"/>
      <c r="E41" s="15"/>
      <c r="F41" s="15"/>
      <c r="G41" s="15"/>
      <c r="H41" s="15"/>
    </row>
    <row r="42" ht="12.75">
      <c r="E42" s="15"/>
    </row>
    <row r="43" spans="1:4" ht="12.75">
      <c r="A43" s="153"/>
      <c r="B43" s="154"/>
      <c r="C43" s="15"/>
      <c r="D43" s="15"/>
    </row>
    <row r="47" spans="1:6" ht="12.75">
      <c r="A47" s="155" t="s">
        <v>119</v>
      </c>
      <c r="B47" s="15"/>
      <c r="C47" s="155" t="s">
        <v>120</v>
      </c>
      <c r="D47" s="15"/>
      <c r="E47" s="155" t="s">
        <v>51</v>
      </c>
      <c r="F47" s="155" t="s">
        <v>121</v>
      </c>
    </row>
  </sheetData>
  <sheetProtection/>
  <printOptions/>
  <pageMargins left="0.52" right="0.29" top="0.984251969" bottom="0.984251969" header="0.47" footer="0.4921259845"/>
  <pageSetup horizontalDpi="300" verticalDpi="300" orientation="portrait" paperSize="9" r:id="rId1"/>
  <headerFooter alignWithMargins="0">
    <oddHeader>&amp;C
&amp;R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4.875" style="105" customWidth="1"/>
    <col min="2" max="2" width="49.625" style="105" customWidth="1"/>
    <col min="3" max="3" width="3.75390625" style="105" customWidth="1"/>
    <col min="4" max="4" width="13.125" style="105" customWidth="1"/>
    <col min="5" max="5" width="12.75390625" style="105" customWidth="1"/>
    <col min="6" max="16384" width="9.125" style="105" customWidth="1"/>
  </cols>
  <sheetData>
    <row r="1" spans="1:6" ht="12.75">
      <c r="A1" s="26"/>
      <c r="B1" s="26"/>
      <c r="C1" s="26"/>
      <c r="D1" s="26"/>
      <c r="E1" s="26"/>
      <c r="F1" s="27"/>
    </row>
    <row r="2" spans="1:6" ht="15.75">
      <c r="A2" s="26"/>
      <c r="B2" s="29" t="s">
        <v>25</v>
      </c>
      <c r="C2" s="26"/>
      <c r="D2" s="26"/>
      <c r="E2" s="26"/>
      <c r="F2" s="26"/>
    </row>
    <row r="3" spans="1:6" ht="15.75">
      <c r="A3" s="26"/>
      <c r="B3" s="30" t="s">
        <v>67</v>
      </c>
      <c r="C3" s="29"/>
      <c r="D3" s="26"/>
      <c r="E3" s="26"/>
      <c r="F3" s="26"/>
    </row>
    <row r="4" spans="1:6" ht="15">
      <c r="A4" s="31" t="s">
        <v>125</v>
      </c>
      <c r="B4" s="32"/>
      <c r="C4" s="32"/>
      <c r="D4" s="26"/>
      <c r="E4" s="26"/>
      <c r="F4" s="33"/>
    </row>
    <row r="5" spans="1:6" ht="24.75" customHeight="1" thickBot="1">
      <c r="A5" s="106" t="s">
        <v>68</v>
      </c>
      <c r="B5" s="34"/>
      <c r="C5" s="34"/>
      <c r="D5" s="26"/>
      <c r="E5" s="26"/>
      <c r="F5" s="35" t="s">
        <v>124</v>
      </c>
    </row>
    <row r="6" spans="1:6" ht="12.75">
      <c r="A6" s="107" t="s">
        <v>27</v>
      </c>
      <c r="B6" s="108"/>
      <c r="C6" s="108"/>
      <c r="D6" s="39"/>
      <c r="E6" s="39"/>
      <c r="F6" s="40" t="s">
        <v>28</v>
      </c>
    </row>
    <row r="7" spans="1:6" ht="12.75">
      <c r="A7" s="109" t="s">
        <v>29</v>
      </c>
      <c r="B7" s="42" t="s">
        <v>30</v>
      </c>
      <c r="C7" s="110"/>
      <c r="D7" s="45" t="s">
        <v>2</v>
      </c>
      <c r="E7" s="45" t="s">
        <v>3</v>
      </c>
      <c r="F7" s="46" t="s">
        <v>31</v>
      </c>
    </row>
    <row r="8" spans="1:6" ht="13.5" thickBot="1">
      <c r="A8" s="111"/>
      <c r="B8" s="112"/>
      <c r="C8" s="112"/>
      <c r="D8" s="51">
        <v>1</v>
      </c>
      <c r="E8" s="51">
        <v>2</v>
      </c>
      <c r="F8" s="52" t="s">
        <v>53</v>
      </c>
    </row>
    <row r="9" spans="1:6" ht="18.75" customHeight="1">
      <c r="A9" s="53">
        <v>1</v>
      </c>
      <c r="B9" s="54" t="s">
        <v>32</v>
      </c>
      <c r="C9" s="55"/>
      <c r="D9" s="56"/>
      <c r="E9" s="57"/>
      <c r="F9" s="58" t="str">
        <f>IF(D9=0," ",(E9/D9))</f>
        <v> </v>
      </c>
    </row>
    <row r="10" spans="1:6" ht="18.75" customHeight="1">
      <c r="A10" s="59">
        <v>2</v>
      </c>
      <c r="B10" s="60" t="s">
        <v>80</v>
      </c>
      <c r="C10" s="61"/>
      <c r="D10" s="62"/>
      <c r="E10" s="63"/>
      <c r="F10" s="64" t="str">
        <f>IF(D10=0," ",(E10/D10))</f>
        <v> </v>
      </c>
    </row>
    <row r="11" spans="1:6" ht="18.75" customHeight="1">
      <c r="A11" s="59">
        <v>3</v>
      </c>
      <c r="B11" s="60" t="s">
        <v>69</v>
      </c>
      <c r="C11" s="61"/>
      <c r="D11" s="62"/>
      <c r="E11" s="63"/>
      <c r="F11" s="64"/>
    </row>
    <row r="12" spans="1:6" ht="18.75" customHeight="1">
      <c r="A12" s="59">
        <v>4</v>
      </c>
      <c r="B12" s="60" t="s">
        <v>81</v>
      </c>
      <c r="C12" s="61"/>
      <c r="D12" s="62"/>
      <c r="E12" s="63"/>
      <c r="F12" s="64"/>
    </row>
    <row r="13" spans="1:6" ht="18.75" customHeight="1">
      <c r="A13" s="59">
        <v>5</v>
      </c>
      <c r="B13" s="60" t="s">
        <v>70</v>
      </c>
      <c r="C13" s="61"/>
      <c r="D13" s="62"/>
      <c r="E13" s="63"/>
      <c r="F13" s="64"/>
    </row>
    <row r="14" spans="1:6" ht="18.75" customHeight="1">
      <c r="A14" s="59">
        <v>6</v>
      </c>
      <c r="B14" s="60" t="s">
        <v>82</v>
      </c>
      <c r="C14" s="61"/>
      <c r="D14" s="62"/>
      <c r="E14" s="63"/>
      <c r="F14" s="64"/>
    </row>
    <row r="15" spans="1:6" ht="18.75" customHeight="1">
      <c r="A15" s="59">
        <v>7</v>
      </c>
      <c r="B15" s="66" t="s">
        <v>71</v>
      </c>
      <c r="C15" s="61"/>
      <c r="D15" s="62"/>
      <c r="E15" s="63"/>
      <c r="F15" s="64" t="str">
        <f>IF(D15=0," ",(E15/D15))</f>
        <v> </v>
      </c>
    </row>
    <row r="16" spans="1:6" ht="18.75" customHeight="1">
      <c r="A16" s="59">
        <v>8</v>
      </c>
      <c r="B16" s="60" t="s">
        <v>72</v>
      </c>
      <c r="C16" s="61"/>
      <c r="D16" s="62"/>
      <c r="E16" s="63"/>
      <c r="F16" s="64"/>
    </row>
    <row r="17" spans="1:6" ht="18.75" customHeight="1">
      <c r="A17" s="59">
        <v>9</v>
      </c>
      <c r="B17" s="60" t="s">
        <v>73</v>
      </c>
      <c r="C17" s="61"/>
      <c r="D17" s="62"/>
      <c r="E17" s="63"/>
      <c r="F17" s="64"/>
    </row>
    <row r="18" spans="1:6" ht="18.75" customHeight="1">
      <c r="A18" s="82">
        <v>10</v>
      </c>
      <c r="B18" s="67" t="s">
        <v>74</v>
      </c>
      <c r="C18" s="61"/>
      <c r="D18" s="62"/>
      <c r="E18" s="63"/>
      <c r="F18" s="64" t="str">
        <f aca="true" t="shared" si="0" ref="F18:F23">IF(D18=0," ",(E18/D18))</f>
        <v> </v>
      </c>
    </row>
    <row r="19" spans="1:6" ht="18.75" customHeight="1" thickBot="1">
      <c r="A19" s="113">
        <v>11</v>
      </c>
      <c r="B19" s="72" t="s">
        <v>75</v>
      </c>
      <c r="C19" s="73" t="s">
        <v>37</v>
      </c>
      <c r="D19" s="114"/>
      <c r="E19" s="115"/>
      <c r="F19" s="76" t="str">
        <f t="shared" si="0"/>
        <v> </v>
      </c>
    </row>
    <row r="20" spans="1:6" ht="18.75" customHeight="1">
      <c r="A20" s="53">
        <v>12</v>
      </c>
      <c r="B20" s="67" t="s">
        <v>57</v>
      </c>
      <c r="C20" s="79" t="s">
        <v>37</v>
      </c>
      <c r="D20" s="80"/>
      <c r="E20" s="81"/>
      <c r="F20" s="58" t="str">
        <f t="shared" si="0"/>
        <v> </v>
      </c>
    </row>
    <row r="21" spans="1:6" ht="18.75" customHeight="1">
      <c r="A21" s="82">
        <v>13</v>
      </c>
      <c r="B21" s="83" t="s">
        <v>40</v>
      </c>
      <c r="C21" s="79" t="s">
        <v>37</v>
      </c>
      <c r="D21" s="80"/>
      <c r="E21" s="81"/>
      <c r="F21" s="58" t="str">
        <f t="shared" si="0"/>
        <v> </v>
      </c>
    </row>
    <row r="22" spans="1:6" ht="18.75" customHeight="1">
      <c r="A22" s="82">
        <v>14</v>
      </c>
      <c r="B22" s="83" t="s">
        <v>41</v>
      </c>
      <c r="C22" s="79" t="s">
        <v>37</v>
      </c>
      <c r="D22" s="80"/>
      <c r="E22" s="81"/>
      <c r="F22" s="58" t="str">
        <f t="shared" si="0"/>
        <v> </v>
      </c>
    </row>
    <row r="23" spans="1:6" ht="18.75" customHeight="1">
      <c r="A23" s="82">
        <v>15</v>
      </c>
      <c r="B23" s="67" t="s">
        <v>58</v>
      </c>
      <c r="C23" s="79" t="s">
        <v>37</v>
      </c>
      <c r="D23" s="80"/>
      <c r="E23" s="81"/>
      <c r="F23" s="58" t="str">
        <f t="shared" si="0"/>
        <v> </v>
      </c>
    </row>
    <row r="24" spans="1:6" ht="18.75" customHeight="1">
      <c r="A24" s="82">
        <v>16</v>
      </c>
      <c r="B24" s="67" t="s">
        <v>42</v>
      </c>
      <c r="C24" s="79" t="s">
        <v>37</v>
      </c>
      <c r="D24" s="80"/>
      <c r="E24" s="81"/>
      <c r="F24" s="58"/>
    </row>
    <row r="25" spans="1:6" ht="18.75" customHeight="1">
      <c r="A25" s="82">
        <v>17</v>
      </c>
      <c r="B25" s="67" t="s">
        <v>83</v>
      </c>
      <c r="C25" s="79" t="s">
        <v>37</v>
      </c>
      <c r="D25" s="80"/>
      <c r="E25" s="81"/>
      <c r="F25" s="58"/>
    </row>
    <row r="26" spans="1:6" ht="18.75" customHeight="1">
      <c r="A26" s="82">
        <v>18</v>
      </c>
      <c r="B26" s="67" t="s">
        <v>84</v>
      </c>
      <c r="C26" s="79" t="s">
        <v>37</v>
      </c>
      <c r="D26" s="80"/>
      <c r="E26" s="81"/>
      <c r="F26" s="58" t="str">
        <f aca="true" t="shared" si="1" ref="F26:F32">IF(D26=0," ",(E26/D26))</f>
        <v> </v>
      </c>
    </row>
    <row r="27" spans="1:6" ht="18" customHeight="1">
      <c r="A27" s="82">
        <v>19</v>
      </c>
      <c r="B27" s="83" t="s">
        <v>43</v>
      </c>
      <c r="C27" s="79" t="s">
        <v>37</v>
      </c>
      <c r="D27" s="69"/>
      <c r="E27" s="70"/>
      <c r="F27" s="64" t="str">
        <f t="shared" si="1"/>
        <v> </v>
      </c>
    </row>
    <row r="28" spans="1:6" ht="18" customHeight="1">
      <c r="A28" s="82">
        <v>20</v>
      </c>
      <c r="B28" s="83" t="s">
        <v>41</v>
      </c>
      <c r="C28" s="79" t="s">
        <v>37</v>
      </c>
      <c r="D28" s="69"/>
      <c r="E28" s="70"/>
      <c r="F28" s="64" t="str">
        <f t="shared" si="1"/>
        <v> </v>
      </c>
    </row>
    <row r="29" spans="1:6" ht="18" customHeight="1">
      <c r="A29" s="82">
        <v>21</v>
      </c>
      <c r="B29" s="83" t="s">
        <v>44</v>
      </c>
      <c r="C29" s="79" t="s">
        <v>37</v>
      </c>
      <c r="D29" s="56"/>
      <c r="E29" s="57"/>
      <c r="F29" s="58" t="str">
        <f t="shared" si="1"/>
        <v> </v>
      </c>
    </row>
    <row r="30" spans="1:6" ht="18" customHeight="1">
      <c r="A30" s="82">
        <v>22</v>
      </c>
      <c r="B30" s="84" t="s">
        <v>61</v>
      </c>
      <c r="C30" s="79" t="s">
        <v>37</v>
      </c>
      <c r="D30" s="85"/>
      <c r="E30" s="86"/>
      <c r="F30" s="64" t="str">
        <f t="shared" si="1"/>
        <v> </v>
      </c>
    </row>
    <row r="31" spans="1:6" ht="18" customHeight="1">
      <c r="A31" s="82">
        <v>23</v>
      </c>
      <c r="B31" s="84" t="s">
        <v>62</v>
      </c>
      <c r="C31" s="79" t="s">
        <v>37</v>
      </c>
      <c r="D31" s="85"/>
      <c r="E31" s="86"/>
      <c r="F31" s="64" t="str">
        <f t="shared" si="1"/>
        <v> </v>
      </c>
    </row>
    <row r="32" spans="1:6" ht="18" customHeight="1" thickBot="1">
      <c r="A32" s="71">
        <v>24</v>
      </c>
      <c r="B32" s="87" t="s">
        <v>64</v>
      </c>
      <c r="C32" s="88" t="s">
        <v>37</v>
      </c>
      <c r="D32" s="114"/>
      <c r="E32" s="115"/>
      <c r="F32" s="76" t="str">
        <f t="shared" si="1"/>
        <v> </v>
      </c>
    </row>
    <row r="35" ht="12.75">
      <c r="A35" s="92" t="s">
        <v>46</v>
      </c>
    </row>
    <row r="36" spans="1:2" ht="12.75">
      <c r="A36" s="116" t="s">
        <v>76</v>
      </c>
      <c r="B36" s="117"/>
    </row>
    <row r="37" spans="1:2" ht="12.75">
      <c r="A37" s="116" t="s">
        <v>77</v>
      </c>
      <c r="B37" s="117"/>
    </row>
    <row r="38" spans="1:2" ht="12.75">
      <c r="A38" s="117" t="s">
        <v>78</v>
      </c>
      <c r="B38" s="117"/>
    </row>
    <row r="39" spans="1:2" ht="12.75">
      <c r="A39" s="117"/>
      <c r="B39" s="117" t="s">
        <v>79</v>
      </c>
    </row>
    <row r="40" spans="1:2" ht="13.5">
      <c r="A40" s="99" t="s">
        <v>85</v>
      </c>
      <c r="B40" s="117"/>
    </row>
    <row r="43" ht="12.75">
      <c r="A43" s="102" t="s">
        <v>50</v>
      </c>
    </row>
  </sheetData>
  <sheetProtection/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5.375" style="28" customWidth="1"/>
    <col min="2" max="2" width="45.00390625" style="28" customWidth="1"/>
    <col min="3" max="3" width="3.625" style="28" customWidth="1"/>
    <col min="4" max="4" width="12.875" style="28" customWidth="1"/>
    <col min="5" max="5" width="12.25390625" style="28" customWidth="1"/>
    <col min="6" max="6" width="9.75390625" style="28" customWidth="1"/>
    <col min="7" max="16384" width="9.125" style="28" customWidth="1"/>
  </cols>
  <sheetData>
    <row r="1" spans="1:6" ht="12.75">
      <c r="A1" s="26"/>
      <c r="B1" s="26"/>
      <c r="C1" s="26"/>
      <c r="D1" s="26"/>
      <c r="E1" s="26"/>
      <c r="F1" s="27"/>
    </row>
    <row r="2" spans="1:6" ht="15.75">
      <c r="A2" s="26"/>
      <c r="B2" s="29" t="s">
        <v>25</v>
      </c>
      <c r="C2" s="26"/>
      <c r="D2" s="26"/>
      <c r="E2" s="26"/>
      <c r="F2" s="26"/>
    </row>
    <row r="3" spans="1:6" ht="15.75">
      <c r="A3" s="26"/>
      <c r="B3" s="30" t="s">
        <v>26</v>
      </c>
      <c r="C3" s="29"/>
      <c r="D3" s="26"/>
      <c r="E3" s="26"/>
      <c r="F3" s="26"/>
    </row>
    <row r="4" spans="1:6" ht="15">
      <c r="A4" s="31" t="s">
        <v>125</v>
      </c>
      <c r="B4" s="32"/>
      <c r="C4" s="32"/>
      <c r="D4" s="26"/>
      <c r="E4" s="26"/>
      <c r="F4" s="33"/>
    </row>
    <row r="5" spans="1:6" ht="16.5" thickBot="1">
      <c r="A5"/>
      <c r="B5" s="34"/>
      <c r="C5" s="34"/>
      <c r="D5" s="26"/>
      <c r="E5" s="26"/>
      <c r="F5" s="35" t="s">
        <v>126</v>
      </c>
    </row>
    <row r="6" spans="1:6" ht="12.75">
      <c r="A6" s="36" t="s">
        <v>27</v>
      </c>
      <c r="B6" s="37"/>
      <c r="C6" s="38"/>
      <c r="D6" s="39"/>
      <c r="E6" s="39"/>
      <c r="F6" s="40" t="s">
        <v>28</v>
      </c>
    </row>
    <row r="7" spans="1:6" ht="12.75">
      <c r="A7" s="41" t="s">
        <v>29</v>
      </c>
      <c r="B7" s="42" t="s">
        <v>30</v>
      </c>
      <c r="C7" s="43"/>
      <c r="D7" s="44" t="s">
        <v>2</v>
      </c>
      <c r="E7" s="45" t="s">
        <v>3</v>
      </c>
      <c r="F7" s="46" t="s">
        <v>31</v>
      </c>
    </row>
    <row r="8" spans="1:6" ht="13.5" thickBot="1">
      <c r="A8" s="47"/>
      <c r="B8" s="48"/>
      <c r="C8" s="49"/>
      <c r="D8" s="50">
        <v>1</v>
      </c>
      <c r="E8" s="51">
        <v>2</v>
      </c>
      <c r="F8" s="52" t="s">
        <v>53</v>
      </c>
    </row>
    <row r="9" spans="1:6" ht="16.5" customHeight="1">
      <c r="A9" s="53">
        <v>1</v>
      </c>
      <c r="B9" s="54" t="s">
        <v>32</v>
      </c>
      <c r="C9" s="55"/>
      <c r="D9" s="56"/>
      <c r="E9" s="57"/>
      <c r="F9" s="58" t="str">
        <f>IF(D9=0," ",(E9/D9))</f>
        <v> </v>
      </c>
    </row>
    <row r="10" spans="1:6" ht="16.5" customHeight="1">
      <c r="A10" s="59">
        <v>2</v>
      </c>
      <c r="B10" s="60" t="s">
        <v>33</v>
      </c>
      <c r="C10" s="61"/>
      <c r="D10" s="62"/>
      <c r="E10" s="63"/>
      <c r="F10" s="64" t="str">
        <f aca="true" t="shared" si="0" ref="F10:F22">IF(D10=0," ",(E10/D10))</f>
        <v> </v>
      </c>
    </row>
    <row r="11" spans="1:6" ht="16.5" customHeight="1">
      <c r="A11" s="59">
        <v>3</v>
      </c>
      <c r="B11" s="60" t="s">
        <v>54</v>
      </c>
      <c r="C11" s="61"/>
      <c r="D11" s="62"/>
      <c r="E11" s="63"/>
      <c r="F11" s="64" t="str">
        <f t="shared" si="0"/>
        <v> </v>
      </c>
    </row>
    <row r="12" spans="1:6" ht="16.5" customHeight="1">
      <c r="A12" s="59">
        <v>4</v>
      </c>
      <c r="B12" s="60" t="s">
        <v>34</v>
      </c>
      <c r="C12" s="61"/>
      <c r="D12" s="62"/>
      <c r="E12" s="63"/>
      <c r="F12" s="64" t="str">
        <f t="shared" si="0"/>
        <v> </v>
      </c>
    </row>
    <row r="13" spans="1:6" ht="16.5" customHeight="1">
      <c r="A13" s="59">
        <v>5</v>
      </c>
      <c r="B13" s="60" t="s">
        <v>35</v>
      </c>
      <c r="C13" s="61"/>
      <c r="D13" s="62"/>
      <c r="E13" s="63"/>
      <c r="F13" s="64" t="str">
        <f t="shared" si="0"/>
        <v> </v>
      </c>
    </row>
    <row r="14" spans="1:6" ht="16.5" customHeight="1">
      <c r="A14" s="65">
        <v>6</v>
      </c>
      <c r="B14" s="66" t="s">
        <v>55</v>
      </c>
      <c r="C14" s="61"/>
      <c r="D14" s="62"/>
      <c r="E14" s="63"/>
      <c r="F14" s="64" t="str">
        <f t="shared" si="0"/>
        <v> </v>
      </c>
    </row>
    <row r="15" spans="1:6" ht="17.25" customHeight="1">
      <c r="A15" s="65">
        <v>7</v>
      </c>
      <c r="B15" s="67" t="s">
        <v>56</v>
      </c>
      <c r="C15" s="61"/>
      <c r="D15" s="62"/>
      <c r="E15" s="63"/>
      <c r="F15" s="64" t="str">
        <f t="shared" si="0"/>
        <v> </v>
      </c>
    </row>
    <row r="16" spans="1:6" ht="16.5" customHeight="1">
      <c r="A16" s="59">
        <v>8</v>
      </c>
      <c r="B16" s="60" t="s">
        <v>36</v>
      </c>
      <c r="C16" s="68" t="s">
        <v>37</v>
      </c>
      <c r="D16" s="69"/>
      <c r="E16" s="70"/>
      <c r="F16" s="64" t="str">
        <f t="shared" si="0"/>
        <v> </v>
      </c>
    </row>
    <row r="17" spans="1:6" ht="16.5" customHeight="1" thickBot="1">
      <c r="A17" s="71">
        <v>9</v>
      </c>
      <c r="B17" s="72" t="s">
        <v>38</v>
      </c>
      <c r="C17" s="73" t="s">
        <v>37</v>
      </c>
      <c r="D17" s="74"/>
      <c r="E17" s="75"/>
      <c r="F17" s="76" t="str">
        <f t="shared" si="0"/>
        <v> </v>
      </c>
    </row>
    <row r="18" spans="1:6" ht="16.5" customHeight="1">
      <c r="A18" s="65">
        <v>10</v>
      </c>
      <c r="B18" s="66" t="s">
        <v>39</v>
      </c>
      <c r="C18" s="68" t="s">
        <v>37</v>
      </c>
      <c r="D18" s="77"/>
      <c r="E18" s="78"/>
      <c r="F18" s="58" t="str">
        <f t="shared" si="0"/>
        <v> </v>
      </c>
    </row>
    <row r="19" spans="1:6" ht="16.5" customHeight="1">
      <c r="A19" s="65">
        <v>11</v>
      </c>
      <c r="B19" s="67" t="s">
        <v>57</v>
      </c>
      <c r="C19" s="79" t="s">
        <v>37</v>
      </c>
      <c r="D19" s="80"/>
      <c r="E19" s="81"/>
      <c r="F19" s="58" t="str">
        <f t="shared" si="0"/>
        <v> </v>
      </c>
    </row>
    <row r="20" spans="1:6" ht="16.5" customHeight="1">
      <c r="A20" s="82">
        <v>12</v>
      </c>
      <c r="B20" s="83" t="s">
        <v>40</v>
      </c>
      <c r="C20" s="79" t="s">
        <v>37</v>
      </c>
      <c r="D20" s="80"/>
      <c r="E20" s="81"/>
      <c r="F20" s="58" t="str">
        <f t="shared" si="0"/>
        <v> </v>
      </c>
    </row>
    <row r="21" spans="1:6" ht="16.5" customHeight="1">
      <c r="A21" s="82">
        <v>13</v>
      </c>
      <c r="B21" s="83" t="s">
        <v>41</v>
      </c>
      <c r="C21" s="79" t="s">
        <v>37</v>
      </c>
      <c r="D21" s="80"/>
      <c r="E21" s="81"/>
      <c r="F21" s="58" t="str">
        <f t="shared" si="0"/>
        <v> </v>
      </c>
    </row>
    <row r="22" spans="1:6" ht="16.5" customHeight="1">
      <c r="A22" s="82">
        <v>14</v>
      </c>
      <c r="B22" s="67" t="s">
        <v>58</v>
      </c>
      <c r="C22" s="79" t="s">
        <v>37</v>
      </c>
      <c r="D22" s="80"/>
      <c r="E22" s="81"/>
      <c r="F22" s="58" t="str">
        <f t="shared" si="0"/>
        <v> </v>
      </c>
    </row>
    <row r="23" spans="1:6" ht="16.5" customHeight="1">
      <c r="A23" s="65">
        <v>15</v>
      </c>
      <c r="B23" s="67" t="s">
        <v>42</v>
      </c>
      <c r="C23" s="79" t="s">
        <v>37</v>
      </c>
      <c r="D23" s="80"/>
      <c r="E23" s="81"/>
      <c r="F23" s="58"/>
    </row>
    <row r="24" spans="1:6" ht="16.5" customHeight="1">
      <c r="A24" s="82">
        <v>16</v>
      </c>
      <c r="B24" s="67" t="s">
        <v>59</v>
      </c>
      <c r="C24" s="79" t="s">
        <v>37</v>
      </c>
      <c r="D24" s="80"/>
      <c r="E24" s="81"/>
      <c r="F24" s="58"/>
    </row>
    <row r="25" spans="1:6" ht="16.5" customHeight="1">
      <c r="A25" s="59">
        <v>17</v>
      </c>
      <c r="B25" s="67" t="s">
        <v>60</v>
      </c>
      <c r="C25" s="79" t="s">
        <v>37</v>
      </c>
      <c r="D25" s="80"/>
      <c r="E25" s="81"/>
      <c r="F25" s="58" t="str">
        <f aca="true" t="shared" si="1" ref="F25:F33">IF(D25=0," ",(E25/D25))</f>
        <v> </v>
      </c>
    </row>
    <row r="26" spans="1:6" ht="16.5" customHeight="1">
      <c r="A26" s="59">
        <v>18</v>
      </c>
      <c r="B26" s="83" t="s">
        <v>43</v>
      </c>
      <c r="C26" s="79" t="s">
        <v>37</v>
      </c>
      <c r="D26" s="69"/>
      <c r="E26" s="70"/>
      <c r="F26" s="64" t="str">
        <f t="shared" si="1"/>
        <v> </v>
      </c>
    </row>
    <row r="27" spans="1:6" ht="16.5" customHeight="1">
      <c r="A27" s="82">
        <v>19</v>
      </c>
      <c r="B27" s="83" t="s">
        <v>41</v>
      </c>
      <c r="C27" s="79" t="s">
        <v>37</v>
      </c>
      <c r="D27" s="69"/>
      <c r="E27" s="70"/>
      <c r="F27" s="64" t="str">
        <f t="shared" si="1"/>
        <v> </v>
      </c>
    </row>
    <row r="28" spans="1:6" ht="16.5" customHeight="1">
      <c r="A28" s="82">
        <v>20</v>
      </c>
      <c r="B28" s="83" t="s">
        <v>44</v>
      </c>
      <c r="C28" s="79" t="s">
        <v>37</v>
      </c>
      <c r="D28" s="56"/>
      <c r="E28" s="57"/>
      <c r="F28" s="58" t="str">
        <f t="shared" si="1"/>
        <v> </v>
      </c>
    </row>
    <row r="29" spans="1:6" ht="16.5" customHeight="1">
      <c r="A29" s="59">
        <v>21</v>
      </c>
      <c r="B29" s="84" t="s">
        <v>61</v>
      </c>
      <c r="C29" s="79" t="s">
        <v>37</v>
      </c>
      <c r="D29" s="85"/>
      <c r="E29" s="86"/>
      <c r="F29" s="64" t="str">
        <f t="shared" si="1"/>
        <v> </v>
      </c>
    </row>
    <row r="30" spans="1:6" ht="16.5" customHeight="1">
      <c r="A30" s="59">
        <v>22</v>
      </c>
      <c r="B30" s="84" t="s">
        <v>62</v>
      </c>
      <c r="C30" s="79" t="s">
        <v>37</v>
      </c>
      <c r="D30" s="85"/>
      <c r="E30" s="86"/>
      <c r="F30" s="64" t="str">
        <f t="shared" si="1"/>
        <v> </v>
      </c>
    </row>
    <row r="31" spans="1:6" ht="16.5" customHeight="1">
      <c r="A31" s="59">
        <v>23</v>
      </c>
      <c r="B31" s="84" t="s">
        <v>63</v>
      </c>
      <c r="C31" s="79"/>
      <c r="D31" s="85"/>
      <c r="E31" s="86"/>
      <c r="F31" s="64"/>
    </row>
    <row r="32" spans="1:6" ht="16.5" customHeight="1">
      <c r="A32" s="59">
        <v>24</v>
      </c>
      <c r="B32" s="84" t="s">
        <v>64</v>
      </c>
      <c r="C32" s="79" t="s">
        <v>37</v>
      </c>
      <c r="D32" s="85"/>
      <c r="E32" s="86"/>
      <c r="F32" s="64" t="str">
        <f t="shared" si="1"/>
        <v> </v>
      </c>
    </row>
    <row r="33" spans="1:6" ht="16.5" customHeight="1" thickBot="1">
      <c r="A33" s="71">
        <v>25</v>
      </c>
      <c r="B33" s="87" t="s">
        <v>45</v>
      </c>
      <c r="C33" s="88" t="s">
        <v>37</v>
      </c>
      <c r="D33" s="89"/>
      <c r="E33" s="90"/>
      <c r="F33" s="91" t="str">
        <f t="shared" si="1"/>
        <v> </v>
      </c>
    </row>
    <row r="34" spans="1:6" ht="18" customHeight="1">
      <c r="A34" s="92" t="s">
        <v>46</v>
      </c>
      <c r="B34" s="93"/>
      <c r="C34" s="94"/>
      <c r="D34" s="95"/>
      <c r="E34" s="95"/>
      <c r="F34" s="96"/>
    </row>
    <row r="35" spans="1:6" ht="12.75">
      <c r="A35" s="97" t="s">
        <v>47</v>
      </c>
      <c r="B35" s="98"/>
      <c r="C35" s="97"/>
      <c r="D35" s="26"/>
      <c r="E35" s="26"/>
      <c r="F35" s="26"/>
    </row>
    <row r="36" spans="1:6" ht="13.5">
      <c r="A36" s="99" t="s">
        <v>65</v>
      </c>
      <c r="B36" s="98"/>
      <c r="C36" s="97"/>
      <c r="D36" s="26"/>
      <c r="E36" s="26"/>
      <c r="F36" s="26"/>
    </row>
    <row r="37" spans="1:3" ht="13.5">
      <c r="A37" s="99" t="s">
        <v>66</v>
      </c>
      <c r="B37" s="100"/>
      <c r="C37" s="100"/>
    </row>
    <row r="38" spans="1:6" ht="15.75">
      <c r="A38" s="97" t="s">
        <v>48</v>
      </c>
      <c r="B38" s="101"/>
      <c r="C38" s="101"/>
      <c r="D38" s="26"/>
      <c r="E38" s="26"/>
      <c r="F38" s="26"/>
    </row>
    <row r="39" spans="1:6" ht="15.75">
      <c r="A39" s="97"/>
      <c r="B39" s="97" t="s">
        <v>49</v>
      </c>
      <c r="C39" s="101"/>
      <c r="D39" s="26"/>
      <c r="E39" s="26"/>
      <c r="F39" s="26"/>
    </row>
    <row r="40" spans="1:6" ht="15">
      <c r="A40" s="102"/>
      <c r="B40" s="103"/>
      <c r="C40" s="103"/>
      <c r="D40" s="26"/>
      <c r="E40" s="26"/>
      <c r="F40" s="26"/>
    </row>
    <row r="41" spans="1:6" ht="12.75">
      <c r="A41" s="102"/>
      <c r="B41" s="102"/>
      <c r="C41" s="27"/>
      <c r="D41" s="102"/>
      <c r="E41" s="31"/>
      <c r="F41" s="104"/>
    </row>
    <row r="43" spans="1:6" ht="12.75">
      <c r="A43" s="102" t="s">
        <v>50</v>
      </c>
      <c r="B43" s="102"/>
      <c r="C43" s="27" t="s">
        <v>51</v>
      </c>
      <c r="D43" s="102"/>
      <c r="E43" s="31" t="s">
        <v>52</v>
      </c>
      <c r="F43" s="104"/>
    </row>
    <row r="44" spans="1:6" ht="12.75">
      <c r="A44" s="102"/>
      <c r="B44" s="102"/>
      <c r="C44" s="102"/>
      <c r="D44" s="102"/>
      <c r="E44" s="26"/>
      <c r="F44" s="104"/>
    </row>
  </sheetData>
  <sheetProtection/>
  <printOptions/>
  <pageMargins left="0.787401575" right="0.4" top="0.984251969" bottom="0.984251969" header="0.4921259845" footer="0.492125984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875" style="192" customWidth="1"/>
    <col min="2" max="2" width="46.625" style="192" customWidth="1"/>
    <col min="3" max="3" width="4.75390625" style="192" customWidth="1"/>
    <col min="4" max="4" width="13.00390625" style="192" customWidth="1"/>
    <col min="5" max="5" width="12.25390625" style="192" customWidth="1"/>
    <col min="6" max="6" width="9.00390625" style="192" customWidth="1"/>
    <col min="7" max="16384" width="9.125" style="192" customWidth="1"/>
  </cols>
  <sheetData>
    <row r="1" spans="1:6" ht="12.75">
      <c r="A1" s="26"/>
      <c r="B1" s="26"/>
      <c r="C1" s="26"/>
      <c r="D1" s="26"/>
      <c r="E1" s="26"/>
      <c r="F1" s="27"/>
    </row>
    <row r="2" spans="1:6" ht="15.75">
      <c r="A2" s="26"/>
      <c r="B2" s="29" t="s">
        <v>25</v>
      </c>
      <c r="C2" s="26"/>
      <c r="D2" s="26"/>
      <c r="E2" s="26"/>
      <c r="F2" s="26"/>
    </row>
    <row r="3" spans="1:6" ht="15.75">
      <c r="A3" s="26"/>
      <c r="B3" s="193" t="s">
        <v>151</v>
      </c>
      <c r="C3" s="29"/>
      <c r="D3" s="26"/>
      <c r="E3" s="26"/>
      <c r="F3" s="26"/>
    </row>
    <row r="4" spans="1:6" ht="15">
      <c r="A4" s="31" t="s">
        <v>123</v>
      </c>
      <c r="B4" s="32"/>
      <c r="C4" s="32"/>
      <c r="D4" s="26"/>
      <c r="E4" s="26"/>
      <c r="F4" s="33"/>
    </row>
    <row r="5" spans="1:6" ht="16.5" thickBot="1">
      <c r="A5"/>
      <c r="B5" s="34"/>
      <c r="C5" s="34"/>
      <c r="D5" s="26"/>
      <c r="E5" s="26"/>
      <c r="F5" s="194" t="s">
        <v>152</v>
      </c>
    </row>
    <row r="6" spans="1:6" ht="12.75">
      <c r="A6" s="36" t="s">
        <v>27</v>
      </c>
      <c r="B6" s="37"/>
      <c r="C6" s="38"/>
      <c r="D6" s="39"/>
      <c r="E6" s="39"/>
      <c r="F6" s="40" t="s">
        <v>28</v>
      </c>
    </row>
    <row r="7" spans="1:6" ht="12.75">
      <c r="A7" s="41" t="s">
        <v>29</v>
      </c>
      <c r="B7" s="42" t="s">
        <v>30</v>
      </c>
      <c r="C7" s="43"/>
      <c r="D7" s="44" t="s">
        <v>2</v>
      </c>
      <c r="E7" s="45" t="s">
        <v>3</v>
      </c>
      <c r="F7" s="46" t="s">
        <v>31</v>
      </c>
    </row>
    <row r="8" spans="1:6" ht="13.5" thickBot="1">
      <c r="A8" s="47"/>
      <c r="B8" s="48"/>
      <c r="C8" s="49"/>
      <c r="D8" s="50">
        <v>1</v>
      </c>
      <c r="E8" s="51">
        <v>2</v>
      </c>
      <c r="F8" s="52" t="s">
        <v>53</v>
      </c>
    </row>
    <row r="9" spans="1:6" ht="18" customHeight="1">
      <c r="A9" s="53">
        <v>1</v>
      </c>
      <c r="B9" s="54" t="s">
        <v>32</v>
      </c>
      <c r="C9" s="55"/>
      <c r="D9" s="56"/>
      <c r="E9" s="57"/>
      <c r="F9" s="58" t="str">
        <f>IF(D9=0," ",(E9/D9))</f>
        <v> </v>
      </c>
    </row>
    <row r="10" spans="1:6" ht="18" customHeight="1">
      <c r="A10" s="59">
        <v>2</v>
      </c>
      <c r="B10" s="60" t="s">
        <v>153</v>
      </c>
      <c r="C10" s="61"/>
      <c r="D10" s="62"/>
      <c r="E10" s="63"/>
      <c r="F10" s="64" t="str">
        <f aca="true" t="shared" si="0" ref="F10:F20">IF(D10=0," ",(E10/D10))</f>
        <v> </v>
      </c>
    </row>
    <row r="11" spans="1:6" ht="18" customHeight="1">
      <c r="A11" s="59">
        <v>3</v>
      </c>
      <c r="B11" s="60" t="s">
        <v>34</v>
      </c>
      <c r="C11" s="61"/>
      <c r="D11" s="62"/>
      <c r="E11" s="63"/>
      <c r="F11" s="64" t="str">
        <f t="shared" si="0"/>
        <v> </v>
      </c>
    </row>
    <row r="12" spans="1:6" ht="18" customHeight="1">
      <c r="A12" s="59">
        <v>4</v>
      </c>
      <c r="B12" s="60" t="s">
        <v>35</v>
      </c>
      <c r="C12" s="61"/>
      <c r="D12" s="62"/>
      <c r="E12" s="63"/>
      <c r="F12" s="64" t="str">
        <f t="shared" si="0"/>
        <v> </v>
      </c>
    </row>
    <row r="13" spans="1:6" ht="18" customHeight="1">
      <c r="A13" s="65">
        <v>5</v>
      </c>
      <c r="B13" s="66" t="s">
        <v>154</v>
      </c>
      <c r="C13" s="61"/>
      <c r="D13" s="62"/>
      <c r="E13" s="63"/>
      <c r="F13" s="64" t="str">
        <f t="shared" si="0"/>
        <v> </v>
      </c>
    </row>
    <row r="14" spans="1:6" ht="18" customHeight="1">
      <c r="A14" s="65">
        <v>6</v>
      </c>
      <c r="B14" s="67" t="s">
        <v>155</v>
      </c>
      <c r="C14" s="61"/>
      <c r="D14" s="62"/>
      <c r="E14" s="63"/>
      <c r="F14" s="64" t="str">
        <f t="shared" si="0"/>
        <v> </v>
      </c>
    </row>
    <row r="15" spans="1:6" ht="18" customHeight="1">
      <c r="A15" s="59">
        <v>7</v>
      </c>
      <c r="B15" s="60" t="s">
        <v>36</v>
      </c>
      <c r="C15" s="68" t="s">
        <v>37</v>
      </c>
      <c r="D15" s="69"/>
      <c r="E15" s="70"/>
      <c r="F15" s="64" t="str">
        <f t="shared" si="0"/>
        <v> </v>
      </c>
    </row>
    <row r="16" spans="1:6" ht="18" customHeight="1" thickBot="1">
      <c r="A16" s="71">
        <v>8</v>
      </c>
      <c r="B16" s="72" t="s">
        <v>38</v>
      </c>
      <c r="C16" s="73" t="s">
        <v>37</v>
      </c>
      <c r="D16" s="74"/>
      <c r="E16" s="75"/>
      <c r="F16" s="76" t="str">
        <f t="shared" si="0"/>
        <v> </v>
      </c>
    </row>
    <row r="17" spans="1:6" ht="18" customHeight="1">
      <c r="A17" s="65">
        <v>9</v>
      </c>
      <c r="B17" s="67" t="s">
        <v>57</v>
      </c>
      <c r="C17" s="79" t="s">
        <v>37</v>
      </c>
      <c r="D17" s="80"/>
      <c r="E17" s="81"/>
      <c r="F17" s="58" t="str">
        <f t="shared" si="0"/>
        <v> </v>
      </c>
    </row>
    <row r="18" spans="1:6" ht="18" customHeight="1">
      <c r="A18" s="82">
        <v>10</v>
      </c>
      <c r="B18" s="83" t="s">
        <v>40</v>
      </c>
      <c r="C18" s="79" t="s">
        <v>37</v>
      </c>
      <c r="D18" s="80"/>
      <c r="E18" s="81"/>
      <c r="F18" s="58" t="str">
        <f t="shared" si="0"/>
        <v> </v>
      </c>
    </row>
    <row r="19" spans="1:6" ht="18" customHeight="1">
      <c r="A19" s="82">
        <v>11</v>
      </c>
      <c r="B19" s="83" t="s">
        <v>41</v>
      </c>
      <c r="C19" s="79" t="s">
        <v>37</v>
      </c>
      <c r="D19" s="80"/>
      <c r="E19" s="81"/>
      <c r="F19" s="58" t="str">
        <f t="shared" si="0"/>
        <v> </v>
      </c>
    </row>
    <row r="20" spans="1:6" ht="18" customHeight="1">
      <c r="A20" s="82">
        <v>12</v>
      </c>
      <c r="B20" s="67" t="s">
        <v>58</v>
      </c>
      <c r="C20" s="79" t="s">
        <v>37</v>
      </c>
      <c r="D20" s="80"/>
      <c r="E20" s="81"/>
      <c r="F20" s="58" t="str">
        <f t="shared" si="0"/>
        <v> </v>
      </c>
    </row>
    <row r="21" spans="1:6" ht="18" customHeight="1">
      <c r="A21" s="65">
        <v>13</v>
      </c>
      <c r="B21" s="67" t="s">
        <v>42</v>
      </c>
      <c r="C21" s="79" t="s">
        <v>37</v>
      </c>
      <c r="D21" s="80"/>
      <c r="E21" s="81"/>
      <c r="F21" s="58"/>
    </row>
    <row r="22" spans="1:6" ht="18" customHeight="1">
      <c r="A22" s="59">
        <v>14</v>
      </c>
      <c r="B22" s="67" t="s">
        <v>59</v>
      </c>
      <c r="C22" s="79" t="s">
        <v>37</v>
      </c>
      <c r="D22" s="80"/>
      <c r="E22" s="81"/>
      <c r="F22" s="58"/>
    </row>
    <row r="23" spans="1:6" ht="18" customHeight="1">
      <c r="A23" s="65">
        <v>15</v>
      </c>
      <c r="B23" s="67" t="s">
        <v>158</v>
      </c>
      <c r="C23" s="79" t="s">
        <v>37</v>
      </c>
      <c r="D23" s="80"/>
      <c r="E23" s="81"/>
      <c r="F23" s="58" t="str">
        <f aca="true" t="shared" si="1" ref="F23:F29">IF(D23=0," ",(E23/D23))</f>
        <v> </v>
      </c>
    </row>
    <row r="24" spans="1:6" ht="18" customHeight="1">
      <c r="A24" s="82">
        <v>16</v>
      </c>
      <c r="B24" s="83" t="s">
        <v>43</v>
      </c>
      <c r="C24" s="79" t="s">
        <v>37</v>
      </c>
      <c r="D24" s="69"/>
      <c r="E24" s="70"/>
      <c r="F24" s="64" t="str">
        <f t="shared" si="1"/>
        <v> </v>
      </c>
    </row>
    <row r="25" spans="1:6" ht="18" customHeight="1">
      <c r="A25" s="59">
        <v>17</v>
      </c>
      <c r="B25" s="83" t="s">
        <v>41</v>
      </c>
      <c r="C25" s="79" t="s">
        <v>37</v>
      </c>
      <c r="D25" s="69"/>
      <c r="E25" s="70"/>
      <c r="F25" s="64" t="str">
        <f t="shared" si="1"/>
        <v> </v>
      </c>
    </row>
    <row r="26" spans="1:6" ht="18" customHeight="1">
      <c r="A26" s="59">
        <v>18</v>
      </c>
      <c r="B26" s="83" t="s">
        <v>44</v>
      </c>
      <c r="C26" s="79" t="s">
        <v>37</v>
      </c>
      <c r="D26" s="56"/>
      <c r="E26" s="57"/>
      <c r="F26" s="58" t="str">
        <f t="shared" si="1"/>
        <v> </v>
      </c>
    </row>
    <row r="27" spans="1:6" ht="18" customHeight="1">
      <c r="A27" s="59">
        <v>19</v>
      </c>
      <c r="B27" s="84" t="s">
        <v>61</v>
      </c>
      <c r="C27" s="79" t="s">
        <v>37</v>
      </c>
      <c r="D27" s="85"/>
      <c r="E27" s="86"/>
      <c r="F27" s="64" t="str">
        <f t="shared" si="1"/>
        <v> </v>
      </c>
    </row>
    <row r="28" spans="1:6" ht="18" customHeight="1">
      <c r="A28" s="59">
        <v>20</v>
      </c>
      <c r="B28" s="84" t="s">
        <v>62</v>
      </c>
      <c r="C28" s="79" t="s">
        <v>37</v>
      </c>
      <c r="D28" s="85"/>
      <c r="E28" s="86"/>
      <c r="F28" s="64" t="str">
        <f t="shared" si="1"/>
        <v> </v>
      </c>
    </row>
    <row r="29" spans="1:6" ht="18" customHeight="1" thickBot="1">
      <c r="A29" s="113">
        <v>21</v>
      </c>
      <c r="B29" s="87" t="s">
        <v>64</v>
      </c>
      <c r="C29" s="88" t="s">
        <v>37</v>
      </c>
      <c r="D29" s="114"/>
      <c r="E29" s="115"/>
      <c r="F29" s="76" t="str">
        <f t="shared" si="1"/>
        <v> </v>
      </c>
    </row>
    <row r="30" spans="1:6" ht="12.75">
      <c r="A30" s="102"/>
      <c r="B30" s="102"/>
      <c r="C30" s="27"/>
      <c r="D30" s="102"/>
      <c r="E30" s="31"/>
      <c r="F30" s="104"/>
    </row>
    <row r="31" spans="1:2" ht="12.75">
      <c r="A31" s="97" t="s">
        <v>47</v>
      </c>
      <c r="B31" s="195"/>
    </row>
    <row r="32" spans="1:6" ht="15.75">
      <c r="A32" s="196" t="s">
        <v>159</v>
      </c>
      <c r="B32" s="195"/>
      <c r="F32" s="104"/>
    </row>
    <row r="33" spans="1:5" ht="15.75">
      <c r="A33" s="97" t="s">
        <v>156</v>
      </c>
      <c r="B33" s="101"/>
      <c r="C33" s="197"/>
      <c r="D33" s="197"/>
      <c r="E33" s="198"/>
    </row>
    <row r="34" spans="1:2" ht="12.75">
      <c r="A34" s="97"/>
      <c r="B34" s="97" t="s">
        <v>157</v>
      </c>
    </row>
    <row r="35" spans="2:4" ht="12.75">
      <c r="B35" s="102"/>
      <c r="D35" s="102"/>
    </row>
    <row r="37" spans="1:5" ht="12.75">
      <c r="A37" s="102" t="s">
        <v>50</v>
      </c>
      <c r="C37" s="27" t="s">
        <v>51</v>
      </c>
      <c r="E37" s="31" t="s">
        <v>52</v>
      </c>
    </row>
  </sheetData>
  <sheetProtection/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G43"/>
  <sheetViews>
    <sheetView zoomScalePageLayoutView="0" workbookViewId="0" topLeftCell="A1">
      <selection activeCell="G19" sqref="G19"/>
    </sheetView>
  </sheetViews>
  <sheetFormatPr defaultColWidth="9.00390625" defaultRowHeight="12.75"/>
  <cols>
    <col min="1" max="1" width="3.875" style="158" customWidth="1"/>
    <col min="2" max="2" width="36.25390625" style="158" customWidth="1"/>
    <col min="3" max="3" width="15.875" style="158" customWidth="1"/>
    <col min="4" max="4" width="14.875" style="158" customWidth="1"/>
    <col min="5" max="5" width="17.00390625" style="158" customWidth="1"/>
    <col min="6" max="16384" width="9.125" style="158" customWidth="1"/>
  </cols>
  <sheetData>
    <row r="3" ht="12.75">
      <c r="A3" s="199" t="s">
        <v>160</v>
      </c>
    </row>
    <row r="5" ht="12.75">
      <c r="A5" s="158" t="s">
        <v>123</v>
      </c>
    </row>
    <row r="6" ht="12.75">
      <c r="E6" s="199"/>
    </row>
    <row r="7" ht="13.5" thickBot="1">
      <c r="E7" s="159" t="s">
        <v>161</v>
      </c>
    </row>
    <row r="8" spans="2:5" ht="13.5" thickBot="1">
      <c r="B8" s="162"/>
      <c r="C8" s="958" t="s">
        <v>162</v>
      </c>
      <c r="D8" s="959"/>
      <c r="E8" s="200" t="s">
        <v>11</v>
      </c>
    </row>
    <row r="9" spans="1:5" ht="26.25" thickBot="1">
      <c r="A9" s="201" t="s">
        <v>163</v>
      </c>
      <c r="B9" s="202" t="s">
        <v>164</v>
      </c>
      <c r="C9" s="201" t="s">
        <v>165</v>
      </c>
      <c r="D9" s="201" t="s">
        <v>166</v>
      </c>
      <c r="E9" s="203" t="s">
        <v>167</v>
      </c>
    </row>
    <row r="10" spans="1:5" ht="15.75" customHeight="1" thickBot="1">
      <c r="A10" s="204">
        <v>1</v>
      </c>
      <c r="B10" s="202" t="s">
        <v>168</v>
      </c>
      <c r="C10" s="205"/>
      <c r="D10" s="205"/>
      <c r="E10" s="178"/>
    </row>
    <row r="11" spans="1:5" ht="15.75" customHeight="1">
      <c r="A11" s="204">
        <v>2</v>
      </c>
      <c r="B11" s="206" t="s">
        <v>169</v>
      </c>
      <c r="C11" s="172"/>
      <c r="D11" s="207"/>
      <c r="E11" s="172"/>
    </row>
    <row r="12" spans="1:5" ht="15.75" customHeight="1">
      <c r="A12" s="204">
        <v>3</v>
      </c>
      <c r="B12" s="208" t="s">
        <v>170</v>
      </c>
      <c r="C12" s="173"/>
      <c r="D12" s="209"/>
      <c r="E12" s="173"/>
    </row>
    <row r="13" spans="1:5" ht="15.75" customHeight="1">
      <c r="A13" s="204">
        <v>4</v>
      </c>
      <c r="B13" s="208" t="s">
        <v>171</v>
      </c>
      <c r="C13" s="173"/>
      <c r="D13" s="209"/>
      <c r="E13" s="173"/>
    </row>
    <row r="14" spans="1:5" ht="15.75" customHeight="1">
      <c r="A14" s="204">
        <v>5</v>
      </c>
      <c r="B14" s="208" t="s">
        <v>172</v>
      </c>
      <c r="C14" s="173"/>
      <c r="D14" s="209"/>
      <c r="E14" s="173"/>
    </row>
    <row r="15" spans="1:5" ht="15.75" customHeight="1" thickBot="1">
      <c r="A15" s="204">
        <v>6</v>
      </c>
      <c r="B15" s="210" t="s">
        <v>173</v>
      </c>
      <c r="C15" s="176"/>
      <c r="D15" s="211"/>
      <c r="E15" s="176"/>
    </row>
    <row r="16" spans="1:5" ht="15.75" customHeight="1" thickBot="1">
      <c r="A16" s="212">
        <v>7</v>
      </c>
      <c r="B16" s="202" t="s">
        <v>174</v>
      </c>
      <c r="C16" s="205"/>
      <c r="D16" s="213"/>
      <c r="E16" s="167"/>
    </row>
    <row r="17" ht="15.75" customHeight="1" thickBot="1">
      <c r="A17" s="162"/>
    </row>
    <row r="18" spans="1:5" ht="15.75" customHeight="1">
      <c r="A18" s="214">
        <v>8</v>
      </c>
      <c r="B18" s="215" t="s">
        <v>175</v>
      </c>
      <c r="C18" s="216"/>
      <c r="D18" s="217"/>
      <c r="E18" s="218"/>
    </row>
    <row r="19" spans="1:7" ht="26.25" customHeight="1">
      <c r="A19" s="204">
        <v>9</v>
      </c>
      <c r="B19" s="219" t="s">
        <v>176</v>
      </c>
      <c r="C19" s="173"/>
      <c r="D19" s="209"/>
      <c r="E19" s="169"/>
      <c r="G19" s="258"/>
    </row>
    <row r="20" spans="1:5" ht="15.75" customHeight="1">
      <c r="A20" s="204">
        <v>10</v>
      </c>
      <c r="B20" s="208" t="s">
        <v>177</v>
      </c>
      <c r="C20" s="173"/>
      <c r="D20" s="209"/>
      <c r="E20" s="169"/>
    </row>
    <row r="21" spans="1:5" ht="15.75" customHeight="1">
      <c r="A21" s="204">
        <v>11</v>
      </c>
      <c r="B21" s="208" t="s">
        <v>178</v>
      </c>
      <c r="C21" s="173"/>
      <c r="D21" s="209"/>
      <c r="E21" s="169"/>
    </row>
    <row r="22" spans="1:5" ht="15.75" customHeight="1" thickBot="1">
      <c r="A22" s="204">
        <v>12</v>
      </c>
      <c r="B22" s="220" t="s">
        <v>179</v>
      </c>
      <c r="C22" s="187"/>
      <c r="D22" s="221"/>
      <c r="E22" s="188"/>
    </row>
    <row r="23" spans="1:5" ht="15.75" customHeight="1" thickBot="1">
      <c r="A23" s="212">
        <v>13</v>
      </c>
      <c r="B23" s="222" t="s">
        <v>180</v>
      </c>
      <c r="C23" s="205"/>
      <c r="D23" s="213"/>
      <c r="E23" s="167"/>
    </row>
    <row r="24" spans="1:5" ht="27.75" customHeight="1" thickBot="1">
      <c r="A24" s="162"/>
      <c r="C24" s="223"/>
      <c r="D24" s="224"/>
      <c r="E24" s="223"/>
    </row>
    <row r="25" spans="1:5" ht="15.75" customHeight="1" thickBot="1">
      <c r="A25" s="225">
        <v>14</v>
      </c>
      <c r="B25" s="226" t="s">
        <v>181</v>
      </c>
      <c r="C25" s="167"/>
      <c r="D25" s="227"/>
      <c r="E25" s="227"/>
    </row>
    <row r="27" ht="12.75">
      <c r="B27" s="228"/>
    </row>
    <row r="28" spans="1:4" ht="12.75">
      <c r="A28" s="158" t="s">
        <v>182</v>
      </c>
      <c r="C28" s="158" t="s">
        <v>183</v>
      </c>
      <c r="D28" s="158" t="s">
        <v>149</v>
      </c>
    </row>
    <row r="34" ht="12.75">
      <c r="B34" s="229" t="s">
        <v>184</v>
      </c>
    </row>
    <row r="35" ht="12.75">
      <c r="B35" s="229" t="s">
        <v>185</v>
      </c>
    </row>
    <row r="36" ht="12.75">
      <c r="B36" s="229" t="s">
        <v>186</v>
      </c>
    </row>
    <row r="37" ht="12.75">
      <c r="B37" s="229" t="s">
        <v>187</v>
      </c>
    </row>
    <row r="38" ht="12.75">
      <c r="B38" s="229" t="s">
        <v>188</v>
      </c>
    </row>
    <row r="39" ht="12.75">
      <c r="B39" s="229" t="s">
        <v>189</v>
      </c>
    </row>
    <row r="40" ht="12.75">
      <c r="B40" s="229" t="s">
        <v>190</v>
      </c>
    </row>
    <row r="41" spans="1:2" ht="12.75">
      <c r="A41" s="162"/>
      <c r="B41" s="228"/>
    </row>
    <row r="42" spans="1:2" ht="12.75">
      <c r="A42" s="162"/>
      <c r="B42" s="228"/>
    </row>
    <row r="43" ht="12.75">
      <c r="A43" s="162"/>
    </row>
  </sheetData>
  <sheetProtection/>
  <mergeCells count="1">
    <mergeCell ref="C8:D8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2.375" style="158" customWidth="1"/>
    <col min="2" max="2" width="41.00390625" style="158" customWidth="1"/>
    <col min="3" max="3" width="13.875" style="158" customWidth="1"/>
    <col min="4" max="4" width="15.125" style="158" customWidth="1"/>
    <col min="5" max="5" width="16.375" style="158" customWidth="1"/>
    <col min="6" max="16384" width="9.125" style="158" customWidth="1"/>
  </cols>
  <sheetData>
    <row r="2" ht="15.75">
      <c r="A2" s="157" t="s">
        <v>129</v>
      </c>
    </row>
    <row r="4" spans="1:3" ht="12.75">
      <c r="A4" s="158" t="s">
        <v>123</v>
      </c>
      <c r="C4" s="258" t="s">
        <v>208</v>
      </c>
    </row>
    <row r="5" ht="12.75">
      <c r="E5" s="159" t="s">
        <v>130</v>
      </c>
    </row>
    <row r="6" spans="1:5" ht="13.5" thickBot="1">
      <c r="A6" s="160" t="s">
        <v>131</v>
      </c>
      <c r="E6" s="161" t="s">
        <v>11</v>
      </c>
    </row>
    <row r="7" spans="3:5" ht="13.5" thickBot="1">
      <c r="C7" s="960" t="s">
        <v>132</v>
      </c>
      <c r="D7" s="961"/>
      <c r="E7" s="962"/>
    </row>
    <row r="8" spans="1:10" ht="12.75" customHeight="1">
      <c r="A8" s="963"/>
      <c r="B8" s="965" t="s">
        <v>133</v>
      </c>
      <c r="C8" s="967" t="s">
        <v>134</v>
      </c>
      <c r="D8" s="969" t="s">
        <v>135</v>
      </c>
      <c r="E8" s="970"/>
      <c r="F8" s="162"/>
      <c r="G8" s="162"/>
      <c r="H8" s="162"/>
      <c r="I8" s="162"/>
      <c r="J8" s="162"/>
    </row>
    <row r="9" spans="1:10" ht="26.25" thickBot="1">
      <c r="A9" s="964"/>
      <c r="B9" s="966"/>
      <c r="C9" s="968" t="s">
        <v>136</v>
      </c>
      <c r="D9" s="163" t="s">
        <v>137</v>
      </c>
      <c r="E9" s="164" t="s">
        <v>138</v>
      </c>
      <c r="F9" s="162"/>
      <c r="G9" s="162"/>
      <c r="H9" s="162"/>
      <c r="I9" s="162"/>
      <c r="J9" s="162"/>
    </row>
    <row r="10" spans="1:5" ht="16.5" customHeight="1" thickBot="1">
      <c r="A10" s="165">
        <v>1</v>
      </c>
      <c r="B10" s="166" t="s">
        <v>139</v>
      </c>
      <c r="C10" s="167"/>
      <c r="D10" s="168"/>
      <c r="E10" s="169"/>
    </row>
    <row r="11" spans="1:5" ht="16.5" customHeight="1">
      <c r="A11" s="170"/>
      <c r="B11" s="171" t="s">
        <v>140</v>
      </c>
      <c r="C11" s="172"/>
      <c r="D11" s="173"/>
      <c r="E11" s="169"/>
    </row>
    <row r="12" spans="1:5" ht="16.5" customHeight="1">
      <c r="A12" s="170"/>
      <c r="B12" s="174"/>
      <c r="C12" s="173"/>
      <c r="D12" s="173"/>
      <c r="E12" s="169"/>
    </row>
    <row r="13" spans="1:5" ht="16.5" customHeight="1">
      <c r="A13" s="170"/>
      <c r="B13" s="174"/>
      <c r="C13" s="173"/>
      <c r="D13" s="173"/>
      <c r="E13" s="169"/>
    </row>
    <row r="14" spans="1:5" ht="16.5" customHeight="1">
      <c r="A14" s="170"/>
      <c r="B14" s="174"/>
      <c r="C14" s="173"/>
      <c r="D14" s="173"/>
      <c r="E14" s="169"/>
    </row>
    <row r="15" spans="1:5" ht="16.5" customHeight="1" thickBot="1">
      <c r="A15" s="170"/>
      <c r="B15" s="175"/>
      <c r="C15" s="176"/>
      <c r="D15" s="173"/>
      <c r="E15" s="169"/>
    </row>
    <row r="16" spans="1:5" ht="16.5" customHeight="1" thickBot="1">
      <c r="A16" s="165">
        <v>2</v>
      </c>
      <c r="B16" s="177" t="s">
        <v>141</v>
      </c>
      <c r="C16" s="178"/>
      <c r="D16" s="179"/>
      <c r="E16" s="169"/>
    </row>
    <row r="17" spans="1:5" ht="16.5" customHeight="1">
      <c r="A17" s="170"/>
      <c r="B17" s="171" t="s">
        <v>142</v>
      </c>
      <c r="C17" s="172"/>
      <c r="D17" s="173"/>
      <c r="E17" s="169"/>
    </row>
    <row r="18" spans="1:5" ht="16.5" customHeight="1">
      <c r="A18" s="170"/>
      <c r="B18" s="174"/>
      <c r="C18" s="173"/>
      <c r="D18" s="173"/>
      <c r="E18" s="169"/>
    </row>
    <row r="19" spans="1:5" ht="16.5" customHeight="1">
      <c r="A19" s="170"/>
      <c r="B19" s="174"/>
      <c r="C19" s="173"/>
      <c r="D19" s="173"/>
      <c r="E19" s="169"/>
    </row>
    <row r="20" spans="1:5" ht="16.5" customHeight="1">
      <c r="A20" s="170"/>
      <c r="B20" s="174"/>
      <c r="C20" s="173"/>
      <c r="D20" s="173"/>
      <c r="E20" s="169"/>
    </row>
    <row r="21" spans="1:5" ht="16.5" customHeight="1" thickBot="1">
      <c r="A21" s="170"/>
      <c r="B21" s="175"/>
      <c r="C21" s="176"/>
      <c r="D21" s="173"/>
      <c r="E21" s="169"/>
    </row>
    <row r="22" spans="1:5" ht="16.5" customHeight="1" thickBot="1">
      <c r="A22" s="165">
        <v>3</v>
      </c>
      <c r="B22" s="177" t="s">
        <v>143</v>
      </c>
      <c r="C22" s="178"/>
      <c r="D22" s="179"/>
      <c r="E22" s="169"/>
    </row>
    <row r="23" spans="1:5" ht="16.5" customHeight="1">
      <c r="A23" s="170"/>
      <c r="B23" s="171" t="s">
        <v>144</v>
      </c>
      <c r="C23" s="172"/>
      <c r="D23" s="173"/>
      <c r="E23" s="169"/>
    </row>
    <row r="24" spans="1:5" ht="16.5" customHeight="1">
      <c r="A24" s="170"/>
      <c r="B24" s="174"/>
      <c r="C24" s="173"/>
      <c r="D24" s="173"/>
      <c r="E24" s="169"/>
    </row>
    <row r="25" spans="1:5" ht="16.5" customHeight="1">
      <c r="A25" s="170"/>
      <c r="B25" s="174"/>
      <c r="C25" s="173"/>
      <c r="D25" s="173"/>
      <c r="E25" s="169"/>
    </row>
    <row r="26" spans="1:5" ht="16.5" customHeight="1">
      <c r="A26" s="170"/>
      <c r="B26" s="174"/>
      <c r="C26" s="173"/>
      <c r="D26" s="173"/>
      <c r="E26" s="169"/>
    </row>
    <row r="27" spans="1:5" ht="16.5" customHeight="1" thickBot="1">
      <c r="A27" s="170"/>
      <c r="B27" s="175"/>
      <c r="C27" s="176"/>
      <c r="D27" s="173"/>
      <c r="E27" s="169"/>
    </row>
    <row r="28" spans="1:5" ht="16.5" customHeight="1" thickBot="1">
      <c r="A28" s="165">
        <v>4</v>
      </c>
      <c r="B28" s="177" t="s">
        <v>145</v>
      </c>
      <c r="C28" s="178"/>
      <c r="D28" s="179"/>
      <c r="E28" s="169"/>
    </row>
    <row r="29" spans="1:5" ht="16.5" customHeight="1" thickBot="1">
      <c r="A29" s="170"/>
      <c r="B29" s="180"/>
      <c r="C29" s="181"/>
      <c r="D29" s="173"/>
      <c r="E29" s="169"/>
    </row>
    <row r="30" spans="1:5" ht="16.5" customHeight="1" thickBot="1">
      <c r="A30" s="165">
        <v>5</v>
      </c>
      <c r="B30" s="177" t="s">
        <v>146</v>
      </c>
      <c r="C30" s="178"/>
      <c r="D30" s="179"/>
      <c r="E30" s="169"/>
    </row>
    <row r="31" spans="1:5" ht="16.5" customHeight="1">
      <c r="A31" s="182"/>
      <c r="B31" s="183"/>
      <c r="C31" s="181"/>
      <c r="D31" s="176"/>
      <c r="E31" s="184"/>
    </row>
    <row r="32" spans="1:5" ht="16.5" customHeight="1" thickBot="1">
      <c r="A32" s="185"/>
      <c r="B32" s="186" t="s">
        <v>147</v>
      </c>
      <c r="C32" s="187"/>
      <c r="D32" s="187"/>
      <c r="E32" s="188"/>
    </row>
    <row r="35" spans="2:4" ht="12.75">
      <c r="B35" s="158" t="s">
        <v>148</v>
      </c>
      <c r="C35" s="158" t="s">
        <v>51</v>
      </c>
      <c r="D35" s="158" t="s">
        <v>149</v>
      </c>
    </row>
    <row r="37" ht="18" customHeight="1"/>
  </sheetData>
  <sheetProtection/>
  <mergeCells count="5">
    <mergeCell ref="C7:E7"/>
    <mergeCell ref="A8:A9"/>
    <mergeCell ref="B8:B9"/>
    <mergeCell ref="C8:C9"/>
    <mergeCell ref="D8:E8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5:K31"/>
  <sheetViews>
    <sheetView zoomScalePageLayoutView="0" workbookViewId="0" topLeftCell="A7">
      <selection activeCell="G35" sqref="G35"/>
    </sheetView>
  </sheetViews>
  <sheetFormatPr defaultColWidth="9.00390625" defaultRowHeight="12.75"/>
  <cols>
    <col min="1" max="1" width="7.375" style="253" customWidth="1"/>
    <col min="2" max="2" width="9.125" style="253" customWidth="1"/>
    <col min="3" max="3" width="16.125" style="253" customWidth="1"/>
    <col min="4" max="4" width="10.00390625" style="253" customWidth="1"/>
    <col min="5" max="6" width="8.75390625" style="253" customWidth="1"/>
    <col min="7" max="7" width="10.875" style="253" customWidth="1"/>
    <col min="8" max="9" width="8.75390625" style="253" customWidth="1"/>
    <col min="10" max="16384" width="9.125" style="253" customWidth="1"/>
  </cols>
  <sheetData>
    <row r="5" ht="12.75">
      <c r="I5" s="312" t="s">
        <v>364</v>
      </c>
    </row>
    <row r="7" ht="15.75">
      <c r="A7" s="252" t="s">
        <v>353</v>
      </c>
    </row>
    <row r="9" spans="1:2" ht="12.75">
      <c r="A9" s="783"/>
      <c r="B9" s="783"/>
    </row>
    <row r="10" spans="1:8" ht="12.75">
      <c r="A10" s="783" t="s">
        <v>565</v>
      </c>
      <c r="B10" s="783"/>
      <c r="C10" s="783"/>
      <c r="D10" s="783"/>
      <c r="E10" s="783"/>
      <c r="F10" s="783"/>
      <c r="G10" s="783"/>
      <c r="H10" s="783"/>
    </row>
    <row r="11" spans="7:9" ht="13.5" thickBot="1">
      <c r="G11" s="253" t="s">
        <v>435</v>
      </c>
      <c r="H11" s="374"/>
      <c r="I11" s="374"/>
    </row>
    <row r="12" spans="1:9" ht="12.75" customHeight="1">
      <c r="A12" s="971" t="s">
        <v>217</v>
      </c>
      <c r="B12" s="979" t="s">
        <v>216</v>
      </c>
      <c r="C12" s="980"/>
      <c r="D12" s="356" t="s">
        <v>218</v>
      </c>
      <c r="E12" s="974" t="s">
        <v>420</v>
      </c>
      <c r="F12" s="975"/>
      <c r="G12" s="371" t="s">
        <v>422</v>
      </c>
      <c r="H12" s="372" t="s">
        <v>218</v>
      </c>
      <c r="I12" s="366" t="s">
        <v>423</v>
      </c>
    </row>
    <row r="13" spans="1:9" ht="12.75">
      <c r="A13" s="972"/>
      <c r="B13" s="981"/>
      <c r="C13" s="982"/>
      <c r="D13" s="357" t="s">
        <v>199</v>
      </c>
      <c r="E13" s="359" t="s">
        <v>419</v>
      </c>
      <c r="F13" s="361" t="s">
        <v>421</v>
      </c>
      <c r="G13" s="363" t="s">
        <v>127</v>
      </c>
      <c r="H13" s="373" t="s">
        <v>263</v>
      </c>
      <c r="I13" s="367" t="s">
        <v>200</v>
      </c>
    </row>
    <row r="14" spans="1:9" ht="13.5" thickBot="1">
      <c r="A14" s="973"/>
      <c r="B14" s="983"/>
      <c r="C14" s="984"/>
      <c r="D14" s="358" t="s">
        <v>201</v>
      </c>
      <c r="E14" s="360" t="s">
        <v>199</v>
      </c>
      <c r="F14" s="362" t="s">
        <v>199</v>
      </c>
      <c r="G14" s="364"/>
      <c r="H14" s="365"/>
      <c r="I14" s="368" t="s">
        <v>203</v>
      </c>
    </row>
    <row r="15" spans="1:9" ht="15.75" customHeight="1">
      <c r="A15" s="287">
        <v>1</v>
      </c>
      <c r="B15" s="290" t="s">
        <v>204</v>
      </c>
      <c r="C15" s="291"/>
      <c r="D15" s="295">
        <v>26.79</v>
      </c>
      <c r="E15" s="290"/>
      <c r="F15" s="549"/>
      <c r="G15" s="747">
        <v>10447829</v>
      </c>
      <c r="H15" s="750">
        <v>389990</v>
      </c>
      <c r="I15" s="298">
        <v>12</v>
      </c>
    </row>
    <row r="16" spans="1:9" ht="15.75" customHeight="1">
      <c r="A16" s="288">
        <v>2</v>
      </c>
      <c r="B16" s="292" t="s">
        <v>205</v>
      </c>
      <c r="C16" s="255"/>
      <c r="D16" s="296">
        <v>2.8</v>
      </c>
      <c r="E16" s="293"/>
      <c r="F16" s="255"/>
      <c r="G16" s="748">
        <v>843488</v>
      </c>
      <c r="H16" s="751">
        <v>301246</v>
      </c>
      <c r="I16" s="299">
        <v>9</v>
      </c>
    </row>
    <row r="17" spans="1:9" ht="15.75" customHeight="1">
      <c r="A17" s="288">
        <v>3</v>
      </c>
      <c r="B17" s="351" t="s">
        <v>256</v>
      </c>
      <c r="C17" s="255"/>
      <c r="D17" s="296">
        <v>23.47</v>
      </c>
      <c r="E17" s="293"/>
      <c r="F17" s="255"/>
      <c r="G17" s="748">
        <v>7427908</v>
      </c>
      <c r="H17" s="751">
        <v>316485</v>
      </c>
      <c r="I17" s="299">
        <v>10</v>
      </c>
    </row>
    <row r="18" spans="1:9" ht="15.75" customHeight="1">
      <c r="A18" s="288">
        <v>4</v>
      </c>
      <c r="B18" s="352" t="s">
        <v>257</v>
      </c>
      <c r="C18" s="294"/>
      <c r="D18" s="296">
        <v>1.27</v>
      </c>
      <c r="E18" s="293"/>
      <c r="F18" s="255"/>
      <c r="G18" s="748">
        <v>255127</v>
      </c>
      <c r="H18" s="751">
        <v>200887</v>
      </c>
      <c r="I18" s="299">
        <v>6</v>
      </c>
    </row>
    <row r="19" spans="1:9" ht="15.75" customHeight="1">
      <c r="A19" s="288">
        <v>5</v>
      </c>
      <c r="B19" s="352" t="s">
        <v>206</v>
      </c>
      <c r="C19" s="294"/>
      <c r="D19" s="296">
        <v>9.59</v>
      </c>
      <c r="E19" s="293"/>
      <c r="F19" s="255"/>
      <c r="G19" s="748">
        <v>2474526</v>
      </c>
      <c r="H19" s="751">
        <v>258032</v>
      </c>
      <c r="I19" s="299">
        <v>9</v>
      </c>
    </row>
    <row r="20" spans="1:9" ht="15.75" customHeight="1">
      <c r="A20" s="288">
        <v>6</v>
      </c>
      <c r="B20" s="293" t="s">
        <v>288</v>
      </c>
      <c r="C20" s="294"/>
      <c r="D20" s="296">
        <v>9.71</v>
      </c>
      <c r="E20" s="293"/>
      <c r="F20" s="255"/>
      <c r="G20" s="748">
        <v>1605564</v>
      </c>
      <c r="H20" s="751">
        <v>165352</v>
      </c>
      <c r="I20" s="299">
        <v>4</v>
      </c>
    </row>
    <row r="21" spans="1:11" ht="15.75" customHeight="1">
      <c r="A21" s="288">
        <v>7</v>
      </c>
      <c r="B21" s="351" t="s">
        <v>258</v>
      </c>
      <c r="C21" s="255"/>
      <c r="D21" s="296">
        <v>6.51</v>
      </c>
      <c r="E21" s="293"/>
      <c r="F21" s="255"/>
      <c r="G21" s="748">
        <v>1149914</v>
      </c>
      <c r="H21" s="751">
        <v>176638</v>
      </c>
      <c r="I21" s="299">
        <v>5</v>
      </c>
      <c r="K21" s="286"/>
    </row>
    <row r="22" spans="1:9" ht="15.75" customHeight="1" thickBot="1">
      <c r="A22" s="289">
        <v>8</v>
      </c>
      <c r="B22" s="353" t="s">
        <v>259</v>
      </c>
      <c r="C22" s="256"/>
      <c r="D22" s="297"/>
      <c r="E22" s="548"/>
      <c r="F22" s="550"/>
      <c r="G22" s="749"/>
      <c r="H22" s="752"/>
      <c r="I22" s="300"/>
    </row>
    <row r="23" spans="1:9" ht="12.75">
      <c r="A23" s="976" t="s">
        <v>150</v>
      </c>
      <c r="B23" s="985"/>
      <c r="C23" s="986"/>
      <c r="D23" s="978">
        <f>SUM(D15:D22)</f>
        <v>80.14</v>
      </c>
      <c r="E23" s="985"/>
      <c r="F23" s="989"/>
      <c r="G23" s="991"/>
      <c r="H23" s="978" t="s">
        <v>23</v>
      </c>
      <c r="I23" s="978" t="s">
        <v>23</v>
      </c>
    </row>
    <row r="24" spans="1:9" ht="13.5" thickBot="1">
      <c r="A24" s="977"/>
      <c r="B24" s="987"/>
      <c r="C24" s="988"/>
      <c r="D24" s="772"/>
      <c r="E24" s="987"/>
      <c r="F24" s="990"/>
      <c r="G24" s="992"/>
      <c r="H24" s="772"/>
      <c r="I24" s="772"/>
    </row>
    <row r="25" ht="12.75">
      <c r="B25" s="257" t="s">
        <v>128</v>
      </c>
    </row>
    <row r="26" ht="12.75">
      <c r="B26" s="313" t="s">
        <v>251</v>
      </c>
    </row>
    <row r="27" ht="12.75">
      <c r="B27" s="511" t="s">
        <v>494</v>
      </c>
    </row>
    <row r="28" ht="12.75">
      <c r="B28" s="253" t="s">
        <v>285</v>
      </c>
    </row>
    <row r="30" spans="2:9" ht="12.75">
      <c r="B30" s="254" t="s">
        <v>207</v>
      </c>
      <c r="C30" s="254"/>
      <c r="D30" s="254"/>
      <c r="E30" s="254"/>
      <c r="F30" s="254"/>
      <c r="G30" s="254"/>
      <c r="H30" s="254"/>
      <c r="I30" s="254"/>
    </row>
    <row r="31" spans="2:8" ht="12.75">
      <c r="B31" s="741" t="s">
        <v>567</v>
      </c>
      <c r="D31" s="740">
        <v>495483423</v>
      </c>
      <c r="F31" s="742">
        <v>42781</v>
      </c>
      <c r="H31" s="741" t="s">
        <v>554</v>
      </c>
    </row>
  </sheetData>
  <sheetProtection/>
  <mergeCells count="13">
    <mergeCell ref="I23:I24"/>
    <mergeCell ref="B23:C24"/>
    <mergeCell ref="D23:D24"/>
    <mergeCell ref="E23:E24"/>
    <mergeCell ref="F23:F24"/>
    <mergeCell ref="G23:G24"/>
    <mergeCell ref="A9:B9"/>
    <mergeCell ref="A12:A14"/>
    <mergeCell ref="E12:F12"/>
    <mergeCell ref="A23:A24"/>
    <mergeCell ref="H23:H24"/>
    <mergeCell ref="B12:C14"/>
    <mergeCell ref="A10:H10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J39"/>
  <sheetViews>
    <sheetView zoomScalePageLayoutView="0" workbookViewId="0" topLeftCell="A16">
      <selection activeCell="C33" sqref="C33"/>
    </sheetView>
  </sheetViews>
  <sheetFormatPr defaultColWidth="9.00390625" defaultRowHeight="12.75"/>
  <cols>
    <col min="1" max="1" width="5.25390625" style="259" customWidth="1"/>
    <col min="2" max="2" width="9.75390625" style="259" customWidth="1"/>
    <col min="3" max="3" width="37.375" style="259" customWidth="1"/>
    <col min="4" max="4" width="26.75390625" style="259" customWidth="1"/>
    <col min="5" max="5" width="20.00390625" style="259" customWidth="1"/>
    <col min="6" max="16384" width="9.125" style="259" customWidth="1"/>
  </cols>
  <sheetData>
    <row r="1" ht="12.75">
      <c r="D1" s="272" t="s">
        <v>262</v>
      </c>
    </row>
    <row r="3" spans="2:5" ht="18">
      <c r="B3" s="993" t="s">
        <v>495</v>
      </c>
      <c r="C3" s="994"/>
      <c r="D3" s="994"/>
      <c r="E3" s="231"/>
    </row>
    <row r="4" ht="13.5" thickBot="1"/>
    <row r="5" spans="2:4" ht="24.75" customHeight="1" thickBot="1">
      <c r="B5" s="995" t="s">
        <v>445</v>
      </c>
      <c r="C5" s="996"/>
      <c r="D5" s="571" t="s">
        <v>446</v>
      </c>
    </row>
    <row r="6" spans="2:4" ht="30.75" customHeight="1">
      <c r="B6" s="997" t="s">
        <v>447</v>
      </c>
      <c r="C6" s="998"/>
      <c r="D6" s="270"/>
    </row>
    <row r="7" spans="2:4" ht="31.5" customHeight="1" thickBot="1">
      <c r="B7" s="999" t="s">
        <v>448</v>
      </c>
      <c r="C7" s="1000"/>
      <c r="D7" s="726" t="s">
        <v>548</v>
      </c>
    </row>
    <row r="8" ht="16.5" customHeight="1" thickBot="1">
      <c r="J8" s="260"/>
    </row>
    <row r="9" spans="2:10" ht="30" customHeight="1" thickBot="1">
      <c r="B9" s="995" t="s">
        <v>449</v>
      </c>
      <c r="C9" s="996"/>
      <c r="D9" s="570" t="s">
        <v>202</v>
      </c>
      <c r="E9" s="571" t="s">
        <v>450</v>
      </c>
      <c r="F9" s="572"/>
      <c r="J9" s="260"/>
    </row>
    <row r="10" spans="2:10" ht="30" customHeight="1">
      <c r="B10" s="573" t="s">
        <v>451</v>
      </c>
      <c r="C10" s="574"/>
      <c r="D10" s="729">
        <v>20550</v>
      </c>
      <c r="E10" s="575" t="s">
        <v>452</v>
      </c>
      <c r="F10" s="267"/>
      <c r="G10" s="267"/>
      <c r="H10" s="267"/>
      <c r="I10" s="268"/>
      <c r="J10" s="265"/>
    </row>
    <row r="11" spans="2:10" ht="30" customHeight="1">
      <c r="B11" s="576" t="s">
        <v>453</v>
      </c>
      <c r="C11" s="577"/>
      <c r="D11" s="730">
        <v>14791</v>
      </c>
      <c r="E11" s="269"/>
      <c r="F11" s="267"/>
      <c r="G11" s="267"/>
      <c r="H11" s="267"/>
      <c r="I11" s="265"/>
      <c r="J11" s="265"/>
    </row>
    <row r="12" spans="2:10" ht="30" customHeight="1">
      <c r="B12" s="576" t="s">
        <v>454</v>
      </c>
      <c r="C12" s="577"/>
      <c r="D12" s="730">
        <v>29786.2</v>
      </c>
      <c r="E12" s="578"/>
      <c r="F12" s="261"/>
      <c r="G12" s="261"/>
      <c r="H12" s="261"/>
      <c r="I12" s="261"/>
      <c r="J12" s="261"/>
    </row>
    <row r="13" spans="2:10" ht="30" customHeight="1">
      <c r="B13" s="576" t="s">
        <v>455</v>
      </c>
      <c r="C13" s="577"/>
      <c r="D13" s="730">
        <v>81310.8</v>
      </c>
      <c r="E13" s="728">
        <v>69852.72</v>
      </c>
      <c r="F13" s="261"/>
      <c r="G13" s="261"/>
      <c r="H13" s="261"/>
      <c r="I13" s="261"/>
      <c r="J13" s="261"/>
    </row>
    <row r="14" spans="2:10" ht="30" customHeight="1">
      <c r="B14" s="576" t="s">
        <v>456</v>
      </c>
      <c r="C14" s="577"/>
      <c r="D14" s="730">
        <v>4500</v>
      </c>
      <c r="E14" s="578"/>
      <c r="F14" s="261"/>
      <c r="G14" s="261"/>
      <c r="H14" s="261"/>
      <c r="I14" s="261"/>
      <c r="J14" s="261"/>
    </row>
    <row r="15" spans="2:10" ht="30" customHeight="1">
      <c r="B15" s="579" t="s">
        <v>457</v>
      </c>
      <c r="C15" s="577"/>
      <c r="D15" s="731">
        <f>SUM(D10:D14)</f>
        <v>150938</v>
      </c>
      <c r="E15" s="578"/>
      <c r="F15" s="261"/>
      <c r="G15" s="261"/>
      <c r="H15" s="261"/>
      <c r="I15" s="261"/>
      <c r="J15" s="261"/>
    </row>
    <row r="16" spans="2:10" ht="30" customHeight="1">
      <c r="B16" s="576" t="s">
        <v>458</v>
      </c>
      <c r="C16" s="577"/>
      <c r="D16" s="730">
        <v>81310.8</v>
      </c>
      <c r="E16" s="269" t="s">
        <v>452</v>
      </c>
      <c r="F16" s="261"/>
      <c r="G16" s="261"/>
      <c r="H16" s="261"/>
      <c r="I16" s="261"/>
      <c r="J16" s="261"/>
    </row>
    <row r="17" spans="2:10" ht="30" customHeight="1" thickBot="1">
      <c r="B17" s="1001" t="s">
        <v>459</v>
      </c>
      <c r="C17" s="1002"/>
      <c r="D17" s="727"/>
      <c r="E17" s="580" t="s">
        <v>452</v>
      </c>
      <c r="F17" s="261"/>
      <c r="G17" s="261"/>
      <c r="H17" s="261"/>
      <c r="I17" s="261"/>
      <c r="J17" s="261"/>
    </row>
    <row r="18" spans="5:10" ht="12.75">
      <c r="E18" s="261"/>
      <c r="F18" s="261"/>
      <c r="G18" s="261"/>
      <c r="H18" s="261"/>
      <c r="I18" s="261"/>
      <c r="J18" s="261"/>
    </row>
    <row r="19" spans="5:10" ht="12.75">
      <c r="E19" s="261"/>
      <c r="F19" s="261"/>
      <c r="G19" s="261"/>
      <c r="H19" s="261"/>
      <c r="I19" s="261"/>
      <c r="J19" s="261"/>
    </row>
    <row r="20" spans="5:10" ht="12.75">
      <c r="E20" s="261"/>
      <c r="F20" s="261"/>
      <c r="G20" s="261"/>
      <c r="H20" s="261"/>
      <c r="I20" s="261"/>
      <c r="J20" s="261"/>
    </row>
    <row r="21" spans="5:10" ht="12.75">
      <c r="E21" s="261"/>
      <c r="F21" s="261"/>
      <c r="G21" s="261"/>
      <c r="H21" s="261"/>
      <c r="I21" s="261"/>
      <c r="J21" s="261"/>
    </row>
    <row r="22" spans="5:10" ht="12.75">
      <c r="E22" s="261"/>
      <c r="F22" s="261"/>
      <c r="G22" s="261"/>
      <c r="H22" s="261"/>
      <c r="I22" s="261"/>
      <c r="J22" s="261"/>
    </row>
    <row r="23" spans="5:10" ht="12.75">
      <c r="E23" s="261"/>
      <c r="F23" s="261"/>
      <c r="G23" s="261"/>
      <c r="H23" s="261"/>
      <c r="I23" s="266"/>
      <c r="J23" s="261"/>
    </row>
    <row r="24" spans="5:10" ht="12.75">
      <c r="E24" s="261"/>
      <c r="F24" s="261"/>
      <c r="G24" s="261"/>
      <c r="H24" s="261"/>
      <c r="I24" s="261"/>
      <c r="J24" s="261"/>
    </row>
    <row r="25" spans="5:10" ht="12.75">
      <c r="E25" s="261"/>
      <c r="F25" s="261"/>
      <c r="G25" s="261"/>
      <c r="H25" s="261"/>
      <c r="I25" s="261"/>
      <c r="J25" s="261"/>
    </row>
    <row r="26" spans="5:10" ht="12.75">
      <c r="E26" s="261"/>
      <c r="F26" s="261"/>
      <c r="G26" s="261"/>
      <c r="H26" s="261"/>
      <c r="I26" s="261"/>
      <c r="J26" s="261"/>
    </row>
    <row r="33" spans="2:3" ht="12.75">
      <c r="B33" s="271" t="s">
        <v>212</v>
      </c>
      <c r="C33" s="259" t="s">
        <v>585</v>
      </c>
    </row>
    <row r="35" spans="2:3" ht="12.75">
      <c r="B35" s="271" t="s">
        <v>51</v>
      </c>
      <c r="C35" s="743">
        <v>42781</v>
      </c>
    </row>
    <row r="37" spans="2:3" ht="12.75">
      <c r="B37" s="271" t="s">
        <v>120</v>
      </c>
      <c r="C37" s="744">
        <v>495483421</v>
      </c>
    </row>
    <row r="39" spans="2:3" ht="12.75">
      <c r="B39" s="271" t="s">
        <v>121</v>
      </c>
      <c r="C39" s="259" t="s">
        <v>554</v>
      </c>
    </row>
  </sheetData>
  <sheetProtection/>
  <mergeCells count="6">
    <mergeCell ref="B3:D3"/>
    <mergeCell ref="B5:C5"/>
    <mergeCell ref="B6:C6"/>
    <mergeCell ref="B7:C7"/>
    <mergeCell ref="B9:C9"/>
    <mergeCell ref="B17:C17"/>
  </mergeCells>
  <printOptions/>
  <pageMargins left="0.787401575" right="0.787401575" top="0.984251969" bottom="0.984251969" header="0.4921259845" footer="0.4921259845"/>
  <pageSetup horizontalDpi="600" verticalDpi="600" orientation="portrait" paperSize="9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52"/>
  <sheetViews>
    <sheetView workbookViewId="0" topLeftCell="A1">
      <selection activeCell="O20" sqref="O20"/>
    </sheetView>
  </sheetViews>
  <sheetFormatPr defaultColWidth="9.00390625" defaultRowHeight="12.75"/>
  <cols>
    <col min="1" max="1" width="10.125" style="0" customWidth="1"/>
    <col min="2" max="2" width="9.00390625" style="0" customWidth="1"/>
    <col min="4" max="4" width="8.00390625" style="0" customWidth="1"/>
    <col min="6" max="6" width="9.125" style="0" customWidth="1"/>
    <col min="7" max="7" width="9.875" style="0" customWidth="1"/>
    <col min="8" max="8" width="9.625" style="0" customWidth="1"/>
    <col min="9" max="9" width="17.125" style="0" hidden="1" customWidth="1"/>
    <col min="10" max="10" width="12.625" style="0" customWidth="1"/>
    <col min="11" max="11" width="8.625" style="0" customWidth="1"/>
  </cols>
  <sheetData>
    <row r="1" ht="12.75" customHeight="1"/>
    <row r="2" ht="12.75" customHeight="1">
      <c r="J2" s="4" t="s">
        <v>438</v>
      </c>
    </row>
    <row r="3" spans="1:9" ht="12.75" customHeight="1">
      <c r="A3" s="1008"/>
      <c r="B3" s="1008"/>
      <c r="C3" s="1008"/>
      <c r="D3" s="1008"/>
      <c r="E3" s="1008"/>
      <c r="F3" s="1008"/>
      <c r="G3" s="1008"/>
      <c r="H3" s="1008"/>
      <c r="I3" s="1008"/>
    </row>
    <row r="4" ht="12.75" customHeight="1">
      <c r="A4" s="407"/>
    </row>
    <row r="5" spans="1:9" ht="12.75" customHeight="1">
      <c r="A5" s="1009" t="s">
        <v>307</v>
      </c>
      <c r="B5" s="1009"/>
      <c r="C5" s="1009"/>
      <c r="D5" s="1009"/>
      <c r="E5" s="1009"/>
      <c r="F5" s="1009"/>
      <c r="G5" s="1009"/>
      <c r="H5" s="1009"/>
      <c r="I5" s="1009"/>
    </row>
    <row r="6" spans="1:9" ht="12.75" customHeight="1">
      <c r="A6" s="1010" t="s">
        <v>496</v>
      </c>
      <c r="B6" s="1010"/>
      <c r="C6" s="1010"/>
      <c r="D6" s="1010"/>
      <c r="E6" s="1010"/>
      <c r="F6" s="1010"/>
      <c r="G6" s="1010"/>
      <c r="H6" s="1010"/>
      <c r="I6" s="1010"/>
    </row>
    <row r="7" ht="12.75" customHeight="1">
      <c r="A7" s="408"/>
    </row>
    <row r="8" spans="1:9" ht="12.75" customHeight="1">
      <c r="A8" s="407" t="s">
        <v>252</v>
      </c>
      <c r="B8" s="796"/>
      <c r="C8" s="796"/>
      <c r="D8" s="796"/>
      <c r="E8" s="796"/>
      <c r="F8" s="796"/>
      <c r="G8" s="796"/>
      <c r="H8" s="796"/>
      <c r="I8" s="796"/>
    </row>
    <row r="9" spans="1:3" ht="12.75" customHeight="1">
      <c r="A9" s="415" t="s">
        <v>308</v>
      </c>
      <c r="B9" s="796"/>
      <c r="C9" s="796"/>
    </row>
    <row r="10" ht="12.75" customHeight="1">
      <c r="A10" s="407"/>
    </row>
    <row r="11" ht="12.75" customHeight="1">
      <c r="A11" s="407"/>
    </row>
    <row r="12" ht="12.75" customHeight="1">
      <c r="A12" s="407"/>
    </row>
    <row r="13" ht="12.75" customHeight="1">
      <c r="A13" s="410" t="s">
        <v>309</v>
      </c>
    </row>
    <row r="14" ht="12.75" customHeight="1">
      <c r="A14" s="411" t="s">
        <v>310</v>
      </c>
    </row>
    <row r="15" ht="12.75" customHeight="1">
      <c r="A15" s="412" t="s">
        <v>311</v>
      </c>
    </row>
    <row r="16" ht="12.75" customHeight="1">
      <c r="A16" s="411" t="s">
        <v>312</v>
      </c>
    </row>
    <row r="17" spans="2:9" ht="12.75" customHeight="1">
      <c r="B17" s="416" t="s">
        <v>319</v>
      </c>
      <c r="C17" s="416"/>
      <c r="D17" s="416"/>
      <c r="E17" s="416"/>
      <c r="F17" s="416"/>
      <c r="G17" s="416"/>
      <c r="H17" s="416"/>
      <c r="I17" s="416"/>
    </row>
    <row r="18" spans="1:2" ht="12.75" customHeight="1">
      <c r="A18" s="4"/>
      <c r="B18" s="413" t="s">
        <v>320</v>
      </c>
    </row>
    <row r="19" s="4" customFormat="1" ht="12.75" customHeight="1">
      <c r="B19" s="413" t="s">
        <v>321</v>
      </c>
    </row>
    <row r="20" ht="12.75" customHeight="1">
      <c r="B20" s="413" t="s">
        <v>322</v>
      </c>
    </row>
    <row r="21" ht="12.75" customHeight="1">
      <c r="A21" s="411" t="s">
        <v>313</v>
      </c>
    </row>
    <row r="22" ht="12.75" customHeight="1">
      <c r="B22" s="413" t="s">
        <v>323</v>
      </c>
    </row>
    <row r="23" ht="12.75" customHeight="1">
      <c r="B23" s="413" t="s">
        <v>324</v>
      </c>
    </row>
    <row r="24" ht="12.75" customHeight="1">
      <c r="B24" s="413" t="s">
        <v>325</v>
      </c>
    </row>
    <row r="25" ht="12.75" customHeight="1">
      <c r="A25" s="411" t="s">
        <v>314</v>
      </c>
    </row>
    <row r="26" spans="2:7" ht="12.75" customHeight="1">
      <c r="B26" s="416" t="s">
        <v>315</v>
      </c>
      <c r="C26" s="231"/>
      <c r="D26" s="231"/>
      <c r="E26" s="231"/>
      <c r="F26" s="231"/>
      <c r="G26" s="231"/>
    </row>
    <row r="27" ht="12.75" customHeight="1">
      <c r="A27" s="411" t="s">
        <v>316</v>
      </c>
    </row>
    <row r="28" ht="12.75" customHeight="1">
      <c r="A28" s="412" t="s">
        <v>317</v>
      </c>
    </row>
    <row r="29" ht="12.75" customHeight="1">
      <c r="B29" s="413" t="s">
        <v>326</v>
      </c>
    </row>
    <row r="30" ht="12.75" customHeight="1">
      <c r="B30" s="413" t="s">
        <v>327</v>
      </c>
    </row>
    <row r="32" ht="15">
      <c r="A32" s="410" t="s">
        <v>462</v>
      </c>
    </row>
    <row r="33" spans="1:10" ht="15">
      <c r="A33" s="410"/>
      <c r="B33" s="446" t="s">
        <v>357</v>
      </c>
      <c r="C33" s="1011" t="s">
        <v>358</v>
      </c>
      <c r="D33" s="1011"/>
      <c r="E33" s="1011"/>
      <c r="F33" s="446" t="s">
        <v>361</v>
      </c>
      <c r="G33" s="446" t="s">
        <v>360</v>
      </c>
      <c r="H33" s="446" t="s">
        <v>359</v>
      </c>
      <c r="I33" s="391"/>
      <c r="J33" s="447" t="s">
        <v>90</v>
      </c>
    </row>
    <row r="34" spans="1:10" ht="15">
      <c r="A34" s="410"/>
      <c r="B34" s="446"/>
      <c r="C34" s="448"/>
      <c r="D34" s="449"/>
      <c r="E34" s="450"/>
      <c r="F34" s="446"/>
      <c r="G34" s="446"/>
      <c r="H34" s="446"/>
      <c r="I34" s="391"/>
      <c r="J34" s="447"/>
    </row>
    <row r="35" spans="1:10" ht="15">
      <c r="A35" s="410"/>
      <c r="B35" s="391"/>
      <c r="C35" s="1003"/>
      <c r="D35" s="1004"/>
      <c r="E35" s="1005"/>
      <c r="F35" s="391"/>
      <c r="G35" s="391"/>
      <c r="H35" s="391"/>
      <c r="I35" s="391"/>
      <c r="J35" s="391"/>
    </row>
    <row r="36" spans="1:10" ht="15" customHeight="1">
      <c r="A36" s="410" t="s">
        <v>329</v>
      </c>
      <c r="B36" s="409"/>
      <c r="C36" s="418"/>
      <c r="D36" s="418"/>
      <c r="E36" s="418"/>
      <c r="F36" s="418"/>
      <c r="G36" s="418"/>
      <c r="H36" s="418"/>
      <c r="I36" s="418"/>
      <c r="J36" s="418"/>
    </row>
    <row r="37" spans="1:3" ht="15">
      <c r="A37" s="417"/>
      <c r="B37" s="1006" t="s">
        <v>328</v>
      </c>
      <c r="C37" s="1006"/>
    </row>
    <row r="38" spans="1:11" ht="64.5" customHeight="1">
      <c r="A38" s="581" t="s">
        <v>461</v>
      </c>
      <c r="B38" s="1007" t="s">
        <v>460</v>
      </c>
      <c r="C38" s="1007"/>
      <c r="D38" s="1007"/>
      <c r="E38" s="1007"/>
      <c r="F38" s="1007"/>
      <c r="G38" s="1007"/>
      <c r="H38" s="1007"/>
      <c r="I38" s="1007"/>
      <c r="J38" s="1007"/>
      <c r="K38" s="1007"/>
    </row>
    <row r="39" spans="1:10" ht="15">
      <c r="A39" s="410"/>
      <c r="B39" s="418"/>
      <c r="C39" s="418"/>
      <c r="D39" s="418"/>
      <c r="E39" s="418"/>
      <c r="F39" s="418"/>
      <c r="G39" s="418"/>
      <c r="H39" s="418"/>
      <c r="I39" s="418"/>
      <c r="J39" s="418"/>
    </row>
    <row r="40" spans="1:10" ht="15">
      <c r="A40" s="1006" t="s">
        <v>318</v>
      </c>
      <c r="B40" s="1006"/>
      <c r="C40" s="121"/>
      <c r="D40" s="121"/>
      <c r="E40" s="121"/>
      <c r="F40" s="121"/>
      <c r="G40" s="121"/>
      <c r="H40" s="121"/>
      <c r="I40" s="121"/>
      <c r="J40" s="121"/>
    </row>
    <row r="42" ht="15">
      <c r="A42" s="414" t="s">
        <v>243</v>
      </c>
    </row>
    <row r="43" spans="1:2" ht="15">
      <c r="A43" s="121"/>
      <c r="B43" s="407"/>
    </row>
    <row r="44" ht="15">
      <c r="A44" s="410"/>
    </row>
    <row r="45" ht="15">
      <c r="B45" s="413"/>
    </row>
    <row r="46" ht="15">
      <c r="B46" s="413"/>
    </row>
    <row r="47" ht="15">
      <c r="B47" s="413"/>
    </row>
    <row r="52" ht="12.75">
      <c r="B52" s="231"/>
    </row>
  </sheetData>
  <sheetProtection/>
  <mergeCells count="10">
    <mergeCell ref="C35:E35"/>
    <mergeCell ref="B37:C37"/>
    <mergeCell ref="A40:B40"/>
    <mergeCell ref="B38:K38"/>
    <mergeCell ref="A3:I3"/>
    <mergeCell ref="A5:I5"/>
    <mergeCell ref="A6:I6"/>
    <mergeCell ref="B8:I8"/>
    <mergeCell ref="B9:C9"/>
    <mergeCell ref="C33:E33"/>
  </mergeCells>
  <printOptions/>
  <pageMargins left="0.787401575" right="0.787401575" top="0.984251969" bottom="0.984251969" header="0.4921259845" footer="0.4921259845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selection activeCell="H29" sqref="H29"/>
    </sheetView>
  </sheetViews>
  <sheetFormatPr defaultColWidth="9.00390625" defaultRowHeight="12.75"/>
  <cols>
    <col min="1" max="1" width="5.125" style="0" customWidth="1"/>
    <col min="2" max="2" width="53.25390625" style="0" customWidth="1"/>
    <col min="3" max="3" width="16.625" style="0" hidden="1" customWidth="1"/>
    <col min="4" max="4" width="19.875" style="0" customWidth="1"/>
    <col min="5" max="8" width="12.125" style="0" customWidth="1"/>
  </cols>
  <sheetData>
    <row r="1" spans="1:10" ht="15.75">
      <c r="A1" s="774" t="s">
        <v>10</v>
      </c>
      <c r="B1" s="783"/>
      <c r="C1" s="783"/>
      <c r="D1" s="783"/>
      <c r="E1" s="2"/>
      <c r="G1" s="2"/>
      <c r="H1" s="2"/>
      <c r="I1" s="2"/>
      <c r="J1" s="3" t="s">
        <v>366</v>
      </c>
    </row>
    <row r="2" spans="1:11" ht="12.75">
      <c r="A2" s="783" t="s">
        <v>565</v>
      </c>
      <c r="B2" s="783"/>
      <c r="C2" s="783"/>
      <c r="D2" s="783"/>
      <c r="E2" s="783"/>
      <c r="F2" s="783"/>
      <c r="G2" s="783"/>
      <c r="H2" s="783"/>
      <c r="I2" s="783"/>
      <c r="J2" s="783"/>
      <c r="K2" s="783"/>
    </row>
    <row r="3" spans="7:10" ht="13.5" thickBot="1">
      <c r="G3" s="429"/>
      <c r="H3" s="429"/>
      <c r="J3" s="431" t="s">
        <v>435</v>
      </c>
    </row>
    <row r="4" spans="1:10" ht="15" customHeight="1" thickBot="1">
      <c r="A4" s="784" t="s">
        <v>217</v>
      </c>
      <c r="B4" s="785" t="s">
        <v>213</v>
      </c>
      <c r="C4" s="483"/>
      <c r="D4" s="784" t="s">
        <v>357</v>
      </c>
      <c r="E4" s="790" t="s">
        <v>481</v>
      </c>
      <c r="F4" s="791"/>
      <c r="G4" s="790" t="s">
        <v>482</v>
      </c>
      <c r="H4" s="791"/>
      <c r="I4" s="765" t="s">
        <v>384</v>
      </c>
      <c r="J4" s="788" t="s">
        <v>384</v>
      </c>
    </row>
    <row r="5" spans="1:10" ht="24.75" thickBot="1">
      <c r="A5" s="771"/>
      <c r="B5" s="786"/>
      <c r="C5" s="484"/>
      <c r="D5" s="771"/>
      <c r="E5" s="473" t="s">
        <v>382</v>
      </c>
      <c r="F5" s="473" t="s">
        <v>383</v>
      </c>
      <c r="G5" s="473" t="s">
        <v>382</v>
      </c>
      <c r="H5" s="473" t="s">
        <v>383</v>
      </c>
      <c r="I5" s="772"/>
      <c r="J5" s="789"/>
    </row>
    <row r="6" spans="1:10" ht="10.5" customHeight="1" thickBot="1">
      <c r="A6" s="772"/>
      <c r="B6" s="787"/>
      <c r="C6" s="485"/>
      <c r="D6" s="772"/>
      <c r="E6" s="432">
        <v>1</v>
      </c>
      <c r="F6" s="474">
        <v>2</v>
      </c>
      <c r="G6" s="432">
        <v>3</v>
      </c>
      <c r="H6" s="474">
        <v>4</v>
      </c>
      <c r="I6" s="475" t="s">
        <v>368</v>
      </c>
      <c r="J6" s="474" t="s">
        <v>369</v>
      </c>
    </row>
    <row r="7" spans="1:10" ht="12.75" customHeight="1">
      <c r="A7" s="489">
        <v>1</v>
      </c>
      <c r="B7" s="494" t="s">
        <v>386</v>
      </c>
      <c r="C7" s="484"/>
      <c r="D7" s="489" t="s">
        <v>342</v>
      </c>
      <c r="E7" s="685">
        <v>9269172.5</v>
      </c>
      <c r="F7" s="687">
        <v>688297.31</v>
      </c>
      <c r="G7" s="500">
        <v>10078919.67</v>
      </c>
      <c r="H7" s="681">
        <v>804611.38</v>
      </c>
      <c r="I7" s="500">
        <f>IF(E7&gt;0,G7/E7,"")</f>
        <v>1.0873591650171577</v>
      </c>
      <c r="J7" s="505">
        <f>IF(F7&gt;0,H7/F7,"")</f>
        <v>1.1689881222984875</v>
      </c>
    </row>
    <row r="8" spans="1:10" ht="12.75" customHeight="1">
      <c r="A8" s="490">
        <v>2</v>
      </c>
      <c r="B8" s="495" t="s">
        <v>385</v>
      </c>
      <c r="C8" s="486"/>
      <c r="D8" s="490">
        <v>501</v>
      </c>
      <c r="E8" s="686">
        <v>5775160.3</v>
      </c>
      <c r="F8" s="688">
        <v>555721.68</v>
      </c>
      <c r="G8" s="501">
        <v>6360614.37</v>
      </c>
      <c r="H8" s="671">
        <v>665162.32</v>
      </c>
      <c r="I8" s="501">
        <f aca="true" t="shared" si="0" ref="I8:I35">IF(E8&gt;0,G8/E8,"")</f>
        <v>1.1013745142277696</v>
      </c>
      <c r="J8" s="546">
        <f aca="true" t="shared" si="1" ref="J8:J35">IF(F8&gt;0,H8/F8,"")</f>
        <v>1.1969342639286629</v>
      </c>
    </row>
    <row r="9" spans="1:10" ht="12.75">
      <c r="A9" s="491">
        <v>3</v>
      </c>
      <c r="B9" s="496" t="s">
        <v>12</v>
      </c>
      <c r="C9" s="487"/>
      <c r="D9" s="491"/>
      <c r="E9" s="677">
        <v>134787.37</v>
      </c>
      <c r="F9" s="671"/>
      <c r="G9" s="501">
        <v>156160.24</v>
      </c>
      <c r="H9" s="671"/>
      <c r="I9" s="501">
        <f t="shared" si="0"/>
        <v>1.1585673049336893</v>
      </c>
      <c r="J9" s="546">
        <f t="shared" si="1"/>
      </c>
    </row>
    <row r="10" spans="1:10" ht="12.75">
      <c r="A10" s="491">
        <v>4</v>
      </c>
      <c r="B10" s="496" t="s">
        <v>13</v>
      </c>
      <c r="C10" s="488"/>
      <c r="D10" s="491"/>
      <c r="E10" s="677">
        <v>3453141.8</v>
      </c>
      <c r="F10" s="671">
        <v>421010.79</v>
      </c>
      <c r="G10" s="501">
        <v>3816115.74</v>
      </c>
      <c r="H10" s="671"/>
      <c r="I10" s="501">
        <f t="shared" si="0"/>
        <v>1.1051141137615608</v>
      </c>
      <c r="J10" s="546">
        <f t="shared" si="1"/>
        <v>0</v>
      </c>
    </row>
    <row r="11" spans="1:10" ht="12.75">
      <c r="A11" s="491">
        <v>5</v>
      </c>
      <c r="B11" s="496" t="s">
        <v>387</v>
      </c>
      <c r="C11" s="487"/>
      <c r="D11" s="491">
        <v>502</v>
      </c>
      <c r="E11" s="677">
        <v>2754155.44</v>
      </c>
      <c r="F11" s="671">
        <v>132575.63</v>
      </c>
      <c r="G11" s="501">
        <v>2770365.72</v>
      </c>
      <c r="H11" s="671">
        <v>139449.06</v>
      </c>
      <c r="I11" s="501">
        <f t="shared" si="0"/>
        <v>1.005885753492548</v>
      </c>
      <c r="J11" s="546">
        <f t="shared" si="1"/>
        <v>1.0518453504614687</v>
      </c>
    </row>
    <row r="12" spans="1:10" ht="12.75">
      <c r="A12" s="491">
        <v>6</v>
      </c>
      <c r="B12" s="496" t="s">
        <v>14</v>
      </c>
      <c r="C12" s="487"/>
      <c r="D12" s="491"/>
      <c r="E12" s="677">
        <v>198519.69</v>
      </c>
      <c r="F12" s="671">
        <v>6671.63</v>
      </c>
      <c r="G12" s="501">
        <v>144280.47</v>
      </c>
      <c r="H12" s="671"/>
      <c r="I12" s="501">
        <f t="shared" si="0"/>
        <v>0.7267816608015054</v>
      </c>
      <c r="J12" s="546">
        <f t="shared" si="1"/>
        <v>0</v>
      </c>
    </row>
    <row r="13" spans="1:10" ht="12.75">
      <c r="A13" s="491">
        <v>7</v>
      </c>
      <c r="B13" s="496" t="s">
        <v>15</v>
      </c>
      <c r="C13" s="487"/>
      <c r="D13" s="491"/>
      <c r="E13" s="677"/>
      <c r="F13" s="671"/>
      <c r="G13" s="501"/>
      <c r="H13" s="671"/>
      <c r="I13" s="501">
        <f t="shared" si="0"/>
      </c>
      <c r="J13" s="546">
        <f t="shared" si="1"/>
      </c>
    </row>
    <row r="14" spans="1:10" ht="12.75">
      <c r="A14" s="491">
        <v>8</v>
      </c>
      <c r="B14" s="496" t="s">
        <v>16</v>
      </c>
      <c r="C14" s="487"/>
      <c r="D14" s="491"/>
      <c r="E14" s="677">
        <v>1618467.56</v>
      </c>
      <c r="F14" s="671">
        <v>64627</v>
      </c>
      <c r="G14" s="501">
        <v>1674171.8</v>
      </c>
      <c r="H14" s="671"/>
      <c r="I14" s="501">
        <f t="shared" si="0"/>
        <v>1.034417890958531</v>
      </c>
      <c r="J14" s="546">
        <f t="shared" si="1"/>
        <v>0</v>
      </c>
    </row>
    <row r="15" spans="1:10" ht="12.75">
      <c r="A15" s="491">
        <v>9</v>
      </c>
      <c r="B15" s="496" t="s">
        <v>17</v>
      </c>
      <c r="C15" s="487"/>
      <c r="D15" s="491"/>
      <c r="E15" s="677">
        <v>937168.19</v>
      </c>
      <c r="F15" s="671">
        <v>61277</v>
      </c>
      <c r="G15" s="501">
        <v>951913.45</v>
      </c>
      <c r="H15" s="671"/>
      <c r="I15" s="501">
        <f t="shared" si="0"/>
        <v>1.0157338460239458</v>
      </c>
      <c r="J15" s="546">
        <f t="shared" si="1"/>
        <v>0</v>
      </c>
    </row>
    <row r="16" spans="1:10" ht="12.75">
      <c r="A16" s="491">
        <v>10</v>
      </c>
      <c r="B16" s="497" t="s">
        <v>388</v>
      </c>
      <c r="C16" s="487" t="s">
        <v>18</v>
      </c>
      <c r="D16" s="491">
        <v>503.504</v>
      </c>
      <c r="E16" s="677">
        <v>1316239.02</v>
      </c>
      <c r="F16" s="671"/>
      <c r="G16" s="501">
        <v>1562170.8</v>
      </c>
      <c r="H16" s="671"/>
      <c r="I16" s="501">
        <f t="shared" si="0"/>
        <v>1.1868443164676883</v>
      </c>
      <c r="J16" s="546">
        <f t="shared" si="1"/>
      </c>
    </row>
    <row r="17" spans="1:10" ht="12.75">
      <c r="A17" s="491">
        <v>11</v>
      </c>
      <c r="B17" s="497" t="s">
        <v>389</v>
      </c>
      <c r="C17" s="487"/>
      <c r="D17" s="491" t="s">
        <v>343</v>
      </c>
      <c r="E17" s="677">
        <v>-576382.26</v>
      </c>
      <c r="F17" s="671"/>
      <c r="G17" s="501">
        <v>-614231.22</v>
      </c>
      <c r="H17" s="671"/>
      <c r="I17" s="501">
        <f t="shared" si="0"/>
      </c>
      <c r="J17" s="546">
        <f t="shared" si="1"/>
      </c>
    </row>
    <row r="18" spans="1:10" ht="12.75">
      <c r="A18" s="491">
        <v>12</v>
      </c>
      <c r="B18" s="496" t="s">
        <v>390</v>
      </c>
      <c r="C18" s="487"/>
      <c r="D18" s="491" t="s">
        <v>19</v>
      </c>
      <c r="E18" s="677">
        <v>5124029.24</v>
      </c>
      <c r="F18" s="671">
        <v>221599.33</v>
      </c>
      <c r="G18" s="501">
        <v>5112352.58</v>
      </c>
      <c r="H18" s="671">
        <v>291161.35</v>
      </c>
      <c r="I18" s="501">
        <f t="shared" si="0"/>
        <v>0.997721195673739</v>
      </c>
      <c r="J18" s="546">
        <f t="shared" si="1"/>
        <v>1.3139089815840146</v>
      </c>
    </row>
    <row r="19" spans="1:10" ht="12.75">
      <c r="A19" s="491">
        <v>13</v>
      </c>
      <c r="B19" s="496" t="s">
        <v>289</v>
      </c>
      <c r="C19" s="487"/>
      <c r="D19" s="491">
        <v>511</v>
      </c>
      <c r="E19" s="677">
        <v>908528.66</v>
      </c>
      <c r="F19" s="671">
        <v>44369.52</v>
      </c>
      <c r="G19" s="501">
        <v>1205384.25</v>
      </c>
      <c r="H19" s="671">
        <v>47334.05</v>
      </c>
      <c r="I19" s="501">
        <f t="shared" si="0"/>
        <v>1.3267432311931688</v>
      </c>
      <c r="J19" s="546">
        <f t="shared" si="1"/>
        <v>1.066814560986912</v>
      </c>
    </row>
    <row r="20" spans="1:10" ht="12.75">
      <c r="A20" s="491">
        <v>14</v>
      </c>
      <c r="B20" s="496" t="s">
        <v>344</v>
      </c>
      <c r="C20" s="487"/>
      <c r="D20" s="491">
        <v>512</v>
      </c>
      <c r="E20" s="677">
        <v>88062</v>
      </c>
      <c r="F20" s="671">
        <v>2266</v>
      </c>
      <c r="G20" s="501">
        <v>89250</v>
      </c>
      <c r="H20" s="671">
        <v>2734</v>
      </c>
      <c r="I20" s="501">
        <f t="shared" si="0"/>
        <v>1.0134904953328336</v>
      </c>
      <c r="J20" s="546">
        <f t="shared" si="1"/>
        <v>1.206531332744925</v>
      </c>
    </row>
    <row r="21" spans="1:10" ht="12.75">
      <c r="A21" s="491">
        <v>15</v>
      </c>
      <c r="B21" s="496" t="s">
        <v>290</v>
      </c>
      <c r="C21" s="487"/>
      <c r="D21" s="491">
        <v>518</v>
      </c>
      <c r="E21" s="677">
        <v>345403.75</v>
      </c>
      <c r="F21" s="671">
        <v>70000</v>
      </c>
      <c r="G21" s="501">
        <v>307070.85</v>
      </c>
      <c r="H21" s="671">
        <v>109677</v>
      </c>
      <c r="I21" s="501">
        <f t="shared" si="0"/>
        <v>0.8890200236679537</v>
      </c>
      <c r="J21" s="546">
        <f t="shared" si="1"/>
        <v>1.5668142857142857</v>
      </c>
    </row>
    <row r="22" spans="1:10" ht="12.75">
      <c r="A22" s="491">
        <v>16</v>
      </c>
      <c r="B22" s="496" t="s">
        <v>291</v>
      </c>
      <c r="C22" s="487"/>
      <c r="D22" s="491">
        <v>518</v>
      </c>
      <c r="E22" s="677">
        <v>188966.63</v>
      </c>
      <c r="F22" s="671">
        <v>9362</v>
      </c>
      <c r="G22" s="501">
        <v>156675.86</v>
      </c>
      <c r="H22" s="671">
        <v>11927.06</v>
      </c>
      <c r="I22" s="501">
        <f t="shared" si="0"/>
        <v>0.8291191942196354</v>
      </c>
      <c r="J22" s="546">
        <f t="shared" si="1"/>
        <v>1.2739863277077548</v>
      </c>
    </row>
    <row r="23" spans="1:10" ht="12.75">
      <c r="A23" s="491">
        <v>17</v>
      </c>
      <c r="B23" s="496" t="s">
        <v>391</v>
      </c>
      <c r="C23" s="487"/>
      <c r="D23" s="491" t="s">
        <v>20</v>
      </c>
      <c r="E23" s="677">
        <v>31764768.26</v>
      </c>
      <c r="F23" s="671">
        <v>754732</v>
      </c>
      <c r="G23" s="501">
        <v>34380936.36</v>
      </c>
      <c r="H23" s="671">
        <v>924909</v>
      </c>
      <c r="I23" s="501">
        <f t="shared" si="0"/>
        <v>1.0823606858575583</v>
      </c>
      <c r="J23" s="546">
        <f t="shared" si="1"/>
        <v>1.2254800379472448</v>
      </c>
    </row>
    <row r="24" spans="1:10" ht="12.75">
      <c r="A24" s="491">
        <v>18</v>
      </c>
      <c r="B24" s="498" t="s">
        <v>299</v>
      </c>
      <c r="C24" s="487"/>
      <c r="D24" s="528">
        <v>521</v>
      </c>
      <c r="E24" s="677">
        <v>23120554</v>
      </c>
      <c r="F24" s="671">
        <v>594532</v>
      </c>
      <c r="G24" s="501">
        <v>24863583</v>
      </c>
      <c r="H24" s="671">
        <v>723537</v>
      </c>
      <c r="I24" s="501">
        <f t="shared" si="0"/>
        <v>1.0753887212218185</v>
      </c>
      <c r="J24" s="546">
        <f t="shared" si="1"/>
        <v>1.2169857972321085</v>
      </c>
    </row>
    <row r="25" spans="1:10" ht="12.75">
      <c r="A25" s="491">
        <v>19</v>
      </c>
      <c r="B25" s="496" t="s">
        <v>399</v>
      </c>
      <c r="C25" s="487"/>
      <c r="D25" s="491">
        <v>524.525</v>
      </c>
      <c r="E25" s="677">
        <v>7831630</v>
      </c>
      <c r="F25" s="671">
        <v>155358</v>
      </c>
      <c r="G25" s="501">
        <v>8443583</v>
      </c>
      <c r="H25" s="671">
        <v>194488</v>
      </c>
      <c r="I25" s="501">
        <f t="shared" si="0"/>
        <v>1.0781386505746569</v>
      </c>
      <c r="J25" s="546">
        <f t="shared" si="1"/>
        <v>1.251869874740921</v>
      </c>
    </row>
    <row r="26" spans="1:10" ht="12.75">
      <c r="A26" s="491">
        <v>20</v>
      </c>
      <c r="B26" s="496" t="s">
        <v>354</v>
      </c>
      <c r="C26" s="487"/>
      <c r="D26" s="491">
        <v>527</v>
      </c>
      <c r="E26" s="677">
        <v>107195.38</v>
      </c>
      <c r="F26" s="671">
        <v>500</v>
      </c>
      <c r="G26" s="501">
        <v>175821</v>
      </c>
      <c r="H26" s="671"/>
      <c r="I26" s="501">
        <f t="shared" si="0"/>
        <v>1.640191956033926</v>
      </c>
      <c r="J26" s="546">
        <f t="shared" si="1"/>
        <v>0</v>
      </c>
    </row>
    <row r="27" spans="1:10" ht="12.75">
      <c r="A27" s="491">
        <v>21</v>
      </c>
      <c r="B27" s="496" t="s">
        <v>355</v>
      </c>
      <c r="C27" s="487"/>
      <c r="D27" s="491">
        <v>527</v>
      </c>
      <c r="E27" s="677">
        <v>37829.88</v>
      </c>
      <c r="F27" s="671"/>
      <c r="G27" s="501">
        <v>42375.36</v>
      </c>
      <c r="H27" s="671"/>
      <c r="I27" s="501">
        <f t="shared" si="0"/>
        <v>1.1201558133412002</v>
      </c>
      <c r="J27" s="546">
        <f t="shared" si="1"/>
      </c>
    </row>
    <row r="28" spans="1:10" ht="12.75">
      <c r="A28" s="491">
        <v>22</v>
      </c>
      <c r="B28" s="496" t="s">
        <v>356</v>
      </c>
      <c r="C28" s="487"/>
      <c r="D28" s="491">
        <v>527</v>
      </c>
      <c r="E28" s="677">
        <v>221865</v>
      </c>
      <c r="F28" s="671">
        <v>3942</v>
      </c>
      <c r="G28" s="501">
        <v>363773</v>
      </c>
      <c r="H28" s="671">
        <v>6884</v>
      </c>
      <c r="I28" s="501">
        <f t="shared" si="0"/>
        <v>1.639614179794019</v>
      </c>
      <c r="J28" s="546">
        <f t="shared" si="1"/>
        <v>1.7463216641298833</v>
      </c>
    </row>
    <row r="29" spans="1:10" ht="12.75">
      <c r="A29" s="491">
        <v>23</v>
      </c>
      <c r="B29" s="496" t="s">
        <v>392</v>
      </c>
      <c r="C29" s="487"/>
      <c r="D29" s="491" t="s">
        <v>21</v>
      </c>
      <c r="E29" s="677">
        <v>22841.49</v>
      </c>
      <c r="F29" s="671">
        <v>36931.08</v>
      </c>
      <c r="G29" s="501">
        <v>20142.53</v>
      </c>
      <c r="H29" s="671">
        <v>48475.5</v>
      </c>
      <c r="I29" s="501">
        <f t="shared" si="0"/>
        <v>0.8818395822689324</v>
      </c>
      <c r="J29" s="546">
        <f t="shared" si="1"/>
        <v>1.3125936203327928</v>
      </c>
    </row>
    <row r="30" spans="1:10" ht="12.75">
      <c r="A30" s="491">
        <v>24</v>
      </c>
      <c r="B30" s="496" t="s">
        <v>393</v>
      </c>
      <c r="C30" s="487"/>
      <c r="D30" s="491" t="s">
        <v>306</v>
      </c>
      <c r="E30" s="677">
        <v>349844.51</v>
      </c>
      <c r="F30" s="671"/>
      <c r="G30" s="501">
        <v>522457.21</v>
      </c>
      <c r="H30" s="671"/>
      <c r="I30" s="501">
        <f t="shared" si="0"/>
        <v>1.4933983385933367</v>
      </c>
      <c r="J30" s="546">
        <f t="shared" si="1"/>
      </c>
    </row>
    <row r="31" spans="1:10" ht="12.75">
      <c r="A31" s="491">
        <v>25</v>
      </c>
      <c r="B31" s="496" t="s">
        <v>394</v>
      </c>
      <c r="C31" s="487"/>
      <c r="D31" s="491" t="s">
        <v>22</v>
      </c>
      <c r="E31" s="677">
        <v>3013263.26</v>
      </c>
      <c r="F31" s="671"/>
      <c r="G31" s="689">
        <v>3176092.7</v>
      </c>
      <c r="H31" s="680"/>
      <c r="I31" s="501">
        <f t="shared" si="0"/>
        <v>1.0540375751967985</v>
      </c>
      <c r="J31" s="546">
        <f t="shared" si="1"/>
      </c>
    </row>
    <row r="32" spans="1:10" ht="12" customHeight="1">
      <c r="A32" s="491">
        <v>26</v>
      </c>
      <c r="B32" s="496" t="s">
        <v>400</v>
      </c>
      <c r="C32" s="422">
        <v>551</v>
      </c>
      <c r="D32" s="492">
        <v>551</v>
      </c>
      <c r="E32" s="677">
        <v>1610821</v>
      </c>
      <c r="F32" s="671"/>
      <c r="G32" s="502">
        <v>1736129</v>
      </c>
      <c r="H32" s="682"/>
      <c r="I32" s="501">
        <f t="shared" si="0"/>
        <v>1.0777913871249505</v>
      </c>
      <c r="J32" s="546">
        <f t="shared" si="1"/>
      </c>
    </row>
    <row r="33" spans="1:10" ht="12" customHeight="1">
      <c r="A33" s="491">
        <v>27</v>
      </c>
      <c r="B33" s="496" t="s">
        <v>401</v>
      </c>
      <c r="C33" s="422"/>
      <c r="D33" s="492">
        <v>558</v>
      </c>
      <c r="E33" s="677">
        <v>1280193.22</v>
      </c>
      <c r="F33" s="671"/>
      <c r="G33" s="502">
        <v>1428366.57</v>
      </c>
      <c r="H33" s="683"/>
      <c r="I33" s="501">
        <f t="shared" si="0"/>
        <v>1.1157429579263043</v>
      </c>
      <c r="J33" s="546">
        <f t="shared" si="1"/>
      </c>
    </row>
    <row r="34" spans="1:10" ht="12.75">
      <c r="A34" s="491">
        <v>28</v>
      </c>
      <c r="B34" s="496" t="s">
        <v>395</v>
      </c>
      <c r="C34" s="487"/>
      <c r="D34" s="522" t="s">
        <v>346</v>
      </c>
      <c r="E34" s="678"/>
      <c r="F34" s="680"/>
      <c r="G34" s="503"/>
      <c r="H34" s="680"/>
      <c r="I34" s="501">
        <f t="shared" si="0"/>
      </c>
      <c r="J34" s="546">
        <f t="shared" si="1"/>
      </c>
    </row>
    <row r="35" spans="1:10" ht="13.5" thickBot="1">
      <c r="A35" s="493">
        <v>29</v>
      </c>
      <c r="B35" s="499" t="s">
        <v>396</v>
      </c>
      <c r="C35" s="521"/>
      <c r="D35" s="493" t="s">
        <v>345</v>
      </c>
      <c r="E35" s="679"/>
      <c r="F35" s="672"/>
      <c r="G35" s="504"/>
      <c r="H35" s="684"/>
      <c r="I35" s="544">
        <f t="shared" si="0"/>
      </c>
      <c r="J35" s="547">
        <f t="shared" si="1"/>
      </c>
    </row>
    <row r="36" spans="1:10" ht="13.5" thickBot="1">
      <c r="A36" s="442">
        <v>28</v>
      </c>
      <c r="B36" s="443" t="s">
        <v>397</v>
      </c>
      <c r="C36" s="406"/>
      <c r="D36" s="523"/>
      <c r="E36" s="444">
        <f>E7+E18+E23+E29+E30+E31+E34+E35</f>
        <v>49543919.26</v>
      </c>
      <c r="F36" s="444">
        <f>F7+F18+F23+F29+F30+F31+F34+F35</f>
        <v>1701559.7200000002</v>
      </c>
      <c r="G36" s="444">
        <f>G7+G18+G23+G29+G30+G31+G34+G35</f>
        <v>53290901.050000004</v>
      </c>
      <c r="H36" s="444">
        <f>H7+H18+H23+H29+H30+H31+H34+H35</f>
        <v>2069157.23</v>
      </c>
      <c r="I36" s="480">
        <f>IF(E36&gt;0,G36/E36,"")</f>
        <v>1.075629498957003</v>
      </c>
      <c r="J36" s="480">
        <f>IF(F36&gt;0,H36/F36,"")</f>
        <v>1.2160356205423102</v>
      </c>
    </row>
    <row r="37" ht="12.75" hidden="1">
      <c r="H37" s="405"/>
    </row>
    <row r="38" ht="13.5" thickBot="1">
      <c r="J38" s="3" t="s">
        <v>202</v>
      </c>
    </row>
    <row r="39" spans="1:10" ht="13.5" thickBot="1">
      <c r="A39" s="784" t="s">
        <v>217</v>
      </c>
      <c r="B39" s="792" t="s">
        <v>213</v>
      </c>
      <c r="C39" s="793"/>
      <c r="D39" s="794"/>
      <c r="E39" s="801" t="s">
        <v>444</v>
      </c>
      <c r="F39" s="802"/>
      <c r="G39" s="476" t="s">
        <v>542</v>
      </c>
      <c r="H39" s="477"/>
      <c r="I39" s="765" t="s">
        <v>384</v>
      </c>
      <c r="J39" s="788" t="s">
        <v>384</v>
      </c>
    </row>
    <row r="40" spans="1:10" ht="24.75" thickBot="1">
      <c r="A40" s="771"/>
      <c r="B40" s="795"/>
      <c r="C40" s="796"/>
      <c r="D40" s="797"/>
      <c r="E40" s="479" t="s">
        <v>382</v>
      </c>
      <c r="F40" s="473" t="s">
        <v>383</v>
      </c>
      <c r="G40" s="473" t="s">
        <v>382</v>
      </c>
      <c r="H40" s="472" t="s">
        <v>383</v>
      </c>
      <c r="I40" s="772"/>
      <c r="J40" s="789"/>
    </row>
    <row r="41" spans="1:10" ht="14.25" customHeight="1" thickBot="1">
      <c r="A41" s="772"/>
      <c r="B41" s="798"/>
      <c r="C41" s="799"/>
      <c r="D41" s="800"/>
      <c r="E41" s="473">
        <v>1</v>
      </c>
      <c r="F41" s="22">
        <v>2</v>
      </c>
      <c r="G41" s="479">
        <v>3</v>
      </c>
      <c r="H41" s="473">
        <v>4</v>
      </c>
      <c r="I41" s="478" t="s">
        <v>368</v>
      </c>
      <c r="J41" s="473" t="s">
        <v>369</v>
      </c>
    </row>
    <row r="42" spans="1:10" ht="15" customHeight="1" thickBot="1">
      <c r="A42" s="23">
        <v>1</v>
      </c>
      <c r="B42" s="803" t="s">
        <v>398</v>
      </c>
      <c r="C42" s="804"/>
      <c r="D42" s="805"/>
      <c r="E42" s="692">
        <v>-3674.14</v>
      </c>
      <c r="F42" s="693">
        <v>110555.23</v>
      </c>
      <c r="G42" s="690">
        <v>-223274.4</v>
      </c>
      <c r="H42" s="691">
        <v>225534.57</v>
      </c>
      <c r="I42" s="282">
        <f>IF(E42&gt;0,G42/E42,"")</f>
      </c>
      <c r="J42" s="481">
        <f>IF(F42&gt;0,H42/F42,"")</f>
        <v>2.0400171932164586</v>
      </c>
    </row>
    <row r="43" spans="2:7" ht="12.75">
      <c r="B43" s="15" t="s">
        <v>24</v>
      </c>
      <c r="C43" s="15"/>
      <c r="G43" t="s">
        <v>544</v>
      </c>
    </row>
    <row r="44" spans="1:5" ht="12.75">
      <c r="A44" s="25" t="s">
        <v>575</v>
      </c>
      <c r="B44" s="25"/>
      <c r="E44" s="15"/>
    </row>
    <row r="45" spans="3:5" ht="12.75">
      <c r="C45" s="17"/>
      <c r="E45" s="15"/>
    </row>
  </sheetData>
  <sheetProtection/>
  <mergeCells count="15">
    <mergeCell ref="E39:F39"/>
    <mergeCell ref="G4:H4"/>
    <mergeCell ref="I4:I5"/>
    <mergeCell ref="J4:J5"/>
    <mergeCell ref="B42:D42"/>
    <mergeCell ref="A1:D1"/>
    <mergeCell ref="A4:A6"/>
    <mergeCell ref="B4:B6"/>
    <mergeCell ref="D4:D6"/>
    <mergeCell ref="A2:K2"/>
    <mergeCell ref="I39:I40"/>
    <mergeCell ref="J39:J40"/>
    <mergeCell ref="E4:F4"/>
    <mergeCell ref="A39:A41"/>
    <mergeCell ref="B39:D41"/>
  </mergeCells>
  <printOptions/>
  <pageMargins left="0.63" right="0.31496062992125984" top="0.54" bottom="0.32" header="0.2" footer="0.3"/>
  <pageSetup fitToHeight="1" fitToWidth="1"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154" workbookViewId="0" topLeftCell="A1">
      <selection activeCell="D11" sqref="D11"/>
    </sheetView>
  </sheetViews>
  <sheetFormatPr defaultColWidth="9.00390625" defaultRowHeight="12.75"/>
  <cols>
    <col min="2" max="2" width="29.625" style="0" customWidth="1"/>
    <col min="3" max="3" width="35.125" style="0" customWidth="1"/>
    <col min="4" max="4" width="20.875" style="0" customWidth="1"/>
    <col min="5" max="5" width="63.625" style="0" customWidth="1"/>
  </cols>
  <sheetData>
    <row r="1" spans="2:5" ht="15.75">
      <c r="B1" s="551" t="s">
        <v>569</v>
      </c>
      <c r="E1" s="3" t="s">
        <v>439</v>
      </c>
    </row>
    <row r="2" ht="15.75">
      <c r="B2" s="551"/>
    </row>
    <row r="3" spans="3:5" ht="18.75">
      <c r="C3" s="2"/>
      <c r="D3" s="552" t="s">
        <v>543</v>
      </c>
      <c r="E3" s="2"/>
    </row>
    <row r="4" spans="3:5" ht="19.5" thickBot="1">
      <c r="C4" s="2"/>
      <c r="D4" s="552"/>
      <c r="E4" s="2"/>
    </row>
    <row r="5" spans="1:5" ht="32.25" thickBot="1">
      <c r="A5" s="2"/>
      <c r="B5" s="664" t="s">
        <v>425</v>
      </c>
      <c r="C5" s="665" t="s">
        <v>426</v>
      </c>
      <c r="D5" s="664" t="s">
        <v>427</v>
      </c>
      <c r="E5" s="664" t="s">
        <v>428</v>
      </c>
    </row>
    <row r="6" spans="2:5" ht="77.25" customHeight="1" thickBot="1">
      <c r="B6" s="553" t="s">
        <v>598</v>
      </c>
      <c r="C6" s="557" t="s">
        <v>599</v>
      </c>
      <c r="D6" s="562" t="s">
        <v>600</v>
      </c>
      <c r="E6" s="564" t="s">
        <v>601</v>
      </c>
    </row>
    <row r="7" spans="2:5" ht="66.75" customHeight="1">
      <c r="B7" s="553" t="s">
        <v>594</v>
      </c>
      <c r="C7" s="557" t="s">
        <v>595</v>
      </c>
      <c r="D7" s="562" t="s">
        <v>596</v>
      </c>
      <c r="E7" s="564" t="s">
        <v>597</v>
      </c>
    </row>
    <row r="8" spans="2:5" ht="24.75" customHeight="1">
      <c r="B8" s="554"/>
      <c r="C8" s="558"/>
      <c r="D8" s="563"/>
      <c r="E8" s="554"/>
    </row>
    <row r="9" spans="2:5" ht="24.75" customHeight="1">
      <c r="B9" s="555"/>
      <c r="C9" s="559"/>
      <c r="D9" s="561"/>
      <c r="E9" s="555"/>
    </row>
    <row r="10" spans="2:5" ht="24.75" customHeight="1">
      <c r="B10" s="555"/>
      <c r="C10" s="559"/>
      <c r="D10" s="561"/>
      <c r="E10" s="555"/>
    </row>
    <row r="11" spans="2:5" ht="24.75" customHeight="1">
      <c r="B11" s="555"/>
      <c r="C11" s="559"/>
      <c r="D11" s="561"/>
      <c r="E11" s="555"/>
    </row>
    <row r="12" spans="2:5" ht="24.75" customHeight="1">
      <c r="B12" s="555"/>
      <c r="C12" s="559"/>
      <c r="D12" s="561"/>
      <c r="E12" s="555"/>
    </row>
    <row r="13" spans="2:5" ht="24.75" customHeight="1">
      <c r="B13" s="555"/>
      <c r="C13" s="559"/>
      <c r="D13" s="561"/>
      <c r="E13" s="555"/>
    </row>
    <row r="14" spans="2:5" ht="24.75" customHeight="1" thickBot="1">
      <c r="B14" s="556"/>
      <c r="C14" s="560"/>
      <c r="D14" s="281"/>
      <c r="E14" s="285"/>
    </row>
    <row r="18" ht="15.75">
      <c r="B18" s="565" t="s">
        <v>570</v>
      </c>
    </row>
    <row r="19" ht="15.75">
      <c r="B19" s="565"/>
    </row>
    <row r="20" ht="15.75">
      <c r="B20" s="565" t="s">
        <v>571</v>
      </c>
    </row>
    <row r="21" ht="15.75">
      <c r="B21" s="565"/>
    </row>
    <row r="22" ht="15.75">
      <c r="B22" s="565" t="s">
        <v>572</v>
      </c>
    </row>
    <row r="23" ht="15.75">
      <c r="B23" s="565"/>
    </row>
    <row r="24" spans="2:3" ht="15.75">
      <c r="B24" s="565" t="s">
        <v>573</v>
      </c>
      <c r="C24" s="190"/>
    </row>
  </sheetData>
  <sheetProtection/>
  <printOptions/>
  <pageMargins left="0.7" right="0.7" top="0.787401575" bottom="0.787401575" header="0.3" footer="0.3"/>
  <pageSetup horizontalDpi="600" verticalDpi="600" orientation="landscape" paperSize="9" scale="84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zoomScale="90" zoomScaleNormal="90" zoomScalePageLayoutView="0" workbookViewId="0" topLeftCell="A7">
      <selection activeCell="C11" sqref="C11"/>
    </sheetView>
  </sheetViews>
  <sheetFormatPr defaultColWidth="9.00390625" defaultRowHeight="12.75"/>
  <cols>
    <col min="1" max="1" width="38.75390625" style="301" customWidth="1"/>
    <col min="2" max="2" width="23.875" style="301" customWidth="1"/>
    <col min="3" max="3" width="14.125" style="301" customWidth="1"/>
    <col min="4" max="4" width="24.625" style="301" customWidth="1"/>
    <col min="5" max="5" width="14.125" style="301" customWidth="1"/>
    <col min="6" max="16384" width="9.125" style="301" customWidth="1"/>
  </cols>
  <sheetData>
    <row r="1" spans="1:5" ht="15.75">
      <c r="A1" s="806"/>
      <c r="B1" s="806"/>
      <c r="C1" s="806"/>
      <c r="D1" s="3" t="s">
        <v>250</v>
      </c>
      <c r="E1"/>
    </row>
    <row r="2" ht="12.75">
      <c r="E2"/>
    </row>
    <row r="3" spans="1:5" ht="15">
      <c r="A3" s="807" t="s">
        <v>483</v>
      </c>
      <c r="B3" s="808"/>
      <c r="C3" s="808"/>
      <c r="D3" s="808"/>
      <c r="E3"/>
    </row>
    <row r="4" spans="1:5" ht="12.75">
      <c r="A4"/>
      <c r="B4"/>
      <c r="C4"/>
      <c r="D4" s="4"/>
      <c r="E4"/>
    </row>
    <row r="5" spans="1:5" ht="12.75">
      <c r="A5" s="783" t="s">
        <v>565</v>
      </c>
      <c r="B5" s="783"/>
      <c r="C5" s="783"/>
      <c r="D5" s="783"/>
      <c r="E5"/>
    </row>
    <row r="6" spans="1:5" ht="15">
      <c r="A6" s="304"/>
      <c r="B6" s="305"/>
      <c r="C6"/>
      <c r="D6" s="3"/>
      <c r="E6"/>
    </row>
    <row r="7" spans="1:5" ht="12.75">
      <c r="A7"/>
      <c r="B7"/>
      <c r="C7"/>
      <c r="D7"/>
      <c r="E7"/>
    </row>
    <row r="8" spans="1:5" ht="24.75" customHeight="1">
      <c r="A8" s="306" t="s">
        <v>347</v>
      </c>
      <c r="B8"/>
      <c r="C8"/>
      <c r="D8"/>
      <c r="E8"/>
    </row>
    <row r="9" spans="1:5" ht="13.5" thickBot="1">
      <c r="A9"/>
      <c r="B9"/>
      <c r="C9"/>
      <c r="D9"/>
      <c r="E9"/>
    </row>
    <row r="10" spans="1:5" ht="22.5" customHeight="1" thickBot="1">
      <c r="A10" s="512" t="s">
        <v>352</v>
      </c>
      <c r="B10" s="566" t="s">
        <v>435</v>
      </c>
      <c r="C10"/>
      <c r="D10"/>
      <c r="E10"/>
    </row>
    <row r="11" spans="1:5" ht="17.25" customHeight="1">
      <c r="A11" s="513" t="s">
        <v>219</v>
      </c>
      <c r="B11" s="519">
        <v>-223274.4</v>
      </c>
      <c r="C11"/>
      <c r="D11"/>
      <c r="E11"/>
    </row>
    <row r="12" spans="1:5" ht="17.25" customHeight="1">
      <c r="A12" s="514" t="s">
        <v>220</v>
      </c>
      <c r="B12" s="529">
        <v>225534.57</v>
      </c>
      <c r="C12"/>
      <c r="D12"/>
      <c r="E12"/>
    </row>
    <row r="13" spans="1:5" ht="17.25" customHeight="1" thickBot="1">
      <c r="A13" s="13" t="s">
        <v>150</v>
      </c>
      <c r="B13" s="530">
        <f>B11+B12</f>
        <v>2260.170000000013</v>
      </c>
      <c r="C13"/>
      <c r="D13"/>
      <c r="E13"/>
    </row>
    <row r="14" spans="1:5" ht="12.75">
      <c r="A14"/>
      <c r="B14"/>
      <c r="C14"/>
      <c r="D14"/>
      <c r="E14"/>
    </row>
    <row r="15" spans="1:5" ht="12.75">
      <c r="A15"/>
      <c r="B15"/>
      <c r="C15"/>
      <c r="D15"/>
      <c r="E15"/>
    </row>
    <row r="16" spans="1:5" ht="12.75">
      <c r="A16"/>
      <c r="B16"/>
      <c r="C16"/>
      <c r="D16"/>
      <c r="E16"/>
    </row>
    <row r="17" spans="1:5" ht="26.25" customHeight="1">
      <c r="A17" s="308" t="s">
        <v>348</v>
      </c>
      <c r="B17"/>
      <c r="C17"/>
      <c r="D17"/>
      <c r="E17"/>
    </row>
    <row r="18" spans="1:5" ht="13.5" thickBot="1">
      <c r="A18"/>
      <c r="B18"/>
      <c r="C18"/>
      <c r="D18"/>
      <c r="E18"/>
    </row>
    <row r="19" spans="1:5" ht="22.5" customHeight="1" thickBot="1">
      <c r="A19" s="512" t="s">
        <v>30</v>
      </c>
      <c r="B19" s="566" t="s">
        <v>435</v>
      </c>
      <c r="C19"/>
      <c r="D19"/>
      <c r="E19"/>
    </row>
    <row r="20" spans="1:5" ht="17.25" customHeight="1" thickBot="1">
      <c r="A20" s="189" t="s">
        <v>221</v>
      </c>
      <c r="B20" s="531">
        <v>0</v>
      </c>
      <c r="C20"/>
      <c r="D20"/>
      <c r="E20"/>
    </row>
    <row r="21" spans="1:5" ht="17.25" customHeight="1">
      <c r="A21" s="307" t="s">
        <v>222</v>
      </c>
      <c r="B21" s="519">
        <v>0</v>
      </c>
      <c r="C21"/>
      <c r="D21"/>
      <c r="E21"/>
    </row>
    <row r="22" spans="1:5" ht="17.25" customHeight="1">
      <c r="A22" s="515" t="s">
        <v>223</v>
      </c>
      <c r="B22" s="532"/>
      <c r="C22"/>
      <c r="D22"/>
      <c r="E22"/>
    </row>
    <row r="23" spans="1:5" ht="17.25" customHeight="1" thickBot="1">
      <c r="A23" s="516" t="s">
        <v>233</v>
      </c>
      <c r="B23" s="533"/>
      <c r="C23"/>
      <c r="D23"/>
      <c r="E23"/>
    </row>
    <row r="24" spans="1:5" ht="17.25" customHeight="1">
      <c r="A24" s="11"/>
      <c r="B24" s="583"/>
      <c r="C24"/>
      <c r="D24"/>
      <c r="E24"/>
    </row>
    <row r="25" spans="1:5" ht="12.75">
      <c r="A25" s="11"/>
      <c r="B25" s="11"/>
      <c r="C25"/>
      <c r="D25"/>
      <c r="E25"/>
    </row>
    <row r="26" spans="1:5" ht="12.75" hidden="1">
      <c r="A26"/>
      <c r="B26"/>
      <c r="C26"/>
      <c r="D26"/>
      <c r="E26"/>
    </row>
    <row r="27" spans="1:5" ht="12.75" hidden="1">
      <c r="A27"/>
      <c r="B27"/>
      <c r="C27"/>
      <c r="D27"/>
      <c r="E27"/>
    </row>
    <row r="28" spans="1:5" ht="12.75" hidden="1">
      <c r="A28"/>
      <c r="B28"/>
      <c r="C28"/>
      <c r="D28"/>
      <c r="E28"/>
    </row>
    <row r="29" spans="1:3" ht="55.5" customHeight="1" thickBot="1">
      <c r="A29" s="308" t="s">
        <v>349</v>
      </c>
      <c r="B29"/>
      <c r="C29"/>
    </row>
    <row r="30" spans="1:5" ht="13.5" thickBot="1">
      <c r="A30"/>
      <c r="B30"/>
      <c r="C30"/>
      <c r="D30" s="566" t="s">
        <v>435</v>
      </c>
      <c r="E30" s="309"/>
    </row>
    <row r="31" spans="1:5" ht="41.25" customHeight="1" thickBot="1">
      <c r="A31" s="512" t="s">
        <v>30</v>
      </c>
      <c r="B31" s="302" t="s">
        <v>484</v>
      </c>
      <c r="C31" s="302" t="s">
        <v>351</v>
      </c>
      <c r="D31" s="310" t="s">
        <v>234</v>
      </c>
      <c r="E31"/>
    </row>
    <row r="32" spans="1:5" ht="13.5" customHeight="1">
      <c r="A32" s="307"/>
      <c r="B32" s="303">
        <v>1</v>
      </c>
      <c r="C32" s="303">
        <v>2</v>
      </c>
      <c r="D32" s="303">
        <v>3</v>
      </c>
      <c r="E32" s="243"/>
    </row>
    <row r="33" spans="1:5" ht="13.5" customHeight="1">
      <c r="A33" s="517" t="s">
        <v>302</v>
      </c>
      <c r="B33" s="529">
        <v>12633.23</v>
      </c>
      <c r="C33" s="529">
        <v>2260.17</v>
      </c>
      <c r="D33" s="529">
        <v>14893.4</v>
      </c>
      <c r="E33" s="11"/>
    </row>
    <row r="34" spans="1:5" ht="13.5" customHeight="1">
      <c r="A34" s="284" t="s">
        <v>286</v>
      </c>
      <c r="B34" s="529"/>
      <c r="C34" s="529"/>
      <c r="D34" s="529"/>
      <c r="E34" s="11"/>
    </row>
    <row r="35" spans="1:5" ht="13.5" customHeight="1" thickBot="1">
      <c r="A35" s="518" t="s">
        <v>224</v>
      </c>
      <c r="B35" s="535" t="s">
        <v>23</v>
      </c>
      <c r="C35" s="533"/>
      <c r="D35" s="535" t="s">
        <v>23</v>
      </c>
      <c r="E35" s="11"/>
    </row>
    <row r="36" spans="1:5" ht="19.5" customHeight="1" thickBot="1">
      <c r="A36" s="189" t="s">
        <v>150</v>
      </c>
      <c r="B36" s="536" t="s">
        <v>23</v>
      </c>
      <c r="C36" s="534">
        <f>C33+C34+C35</f>
        <v>2260.17</v>
      </c>
      <c r="D36" s="536" t="s">
        <v>23</v>
      </c>
      <c r="E36" s="11"/>
    </row>
    <row r="37" spans="1:5" ht="12.75">
      <c r="A37"/>
      <c r="B37"/>
      <c r="C37"/>
      <c r="D37"/>
      <c r="E37"/>
    </row>
    <row r="38" spans="1:5" ht="12.75">
      <c r="A38" s="311" t="s">
        <v>350</v>
      </c>
      <c r="B38"/>
      <c r="C38"/>
      <c r="D38"/>
      <c r="E38"/>
    </row>
    <row r="39" spans="1:5" ht="12.75">
      <c r="A39"/>
      <c r="B39"/>
      <c r="C39"/>
      <c r="D39"/>
      <c r="E39"/>
    </row>
    <row r="40" spans="1:5" ht="12.75">
      <c r="A40"/>
      <c r="B40"/>
      <c r="C40"/>
      <c r="D40"/>
      <c r="E40"/>
    </row>
    <row r="41" spans="1:5" ht="12.75">
      <c r="A41" t="s">
        <v>556</v>
      </c>
      <c r="B41" t="s">
        <v>557</v>
      </c>
      <c r="C41"/>
      <c r="D41" t="s">
        <v>559</v>
      </c>
      <c r="E41"/>
    </row>
    <row r="42" spans="1:5" ht="12.75">
      <c r="A42"/>
      <c r="B42" t="s">
        <v>558</v>
      </c>
      <c r="C42"/>
      <c r="D42"/>
      <c r="E42"/>
    </row>
  </sheetData>
  <sheetProtection/>
  <mergeCells count="3">
    <mergeCell ref="A1:C1"/>
    <mergeCell ref="A3:D3"/>
    <mergeCell ref="A5:D5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="80" zoomScaleNormal="80" zoomScalePageLayoutView="0" workbookViewId="0" topLeftCell="A7">
      <selection activeCell="K33" sqref="K33"/>
    </sheetView>
  </sheetViews>
  <sheetFormatPr defaultColWidth="9.00390625" defaultRowHeight="12.75"/>
  <cols>
    <col min="1" max="1" width="7.75390625" style="0" customWidth="1"/>
    <col min="2" max="2" width="39.25390625" style="0" customWidth="1"/>
    <col min="3" max="3" width="14.75390625" style="0" customWidth="1"/>
    <col min="4" max="4" width="13.00390625" style="0" customWidth="1"/>
    <col min="5" max="5" width="13.125" style="0" customWidth="1"/>
    <col min="6" max="6" width="11.625" style="0" customWidth="1"/>
  </cols>
  <sheetData>
    <row r="1" spans="1:5" ht="12.75">
      <c r="A1" s="26"/>
      <c r="B1" s="26"/>
      <c r="C1" s="26"/>
      <c r="E1" s="3" t="s">
        <v>367</v>
      </c>
    </row>
    <row r="2" spans="1:4" ht="25.5" customHeight="1">
      <c r="A2" s="421" t="s">
        <v>479</v>
      </c>
      <c r="C2" s="26"/>
      <c r="D2" s="26"/>
    </row>
    <row r="3" spans="1:4" ht="15.75">
      <c r="A3" s="26" t="s">
        <v>292</v>
      </c>
      <c r="B3" s="30"/>
      <c r="C3" s="29"/>
      <c r="D3" s="26"/>
    </row>
    <row r="4" spans="2:4" ht="15">
      <c r="B4" s="32"/>
      <c r="C4" s="32"/>
      <c r="D4" s="33"/>
    </row>
    <row r="5" spans="1:7" ht="12.75">
      <c r="A5" s="783" t="s">
        <v>549</v>
      </c>
      <c r="B5" s="783"/>
      <c r="G5" s="233"/>
    </row>
    <row r="6" ht="13.5" thickBot="1">
      <c r="E6" s="3" t="s">
        <v>435</v>
      </c>
    </row>
    <row r="7" spans="1:5" ht="12.75" customHeight="1" thickBot="1">
      <c r="A7" s="809" t="s">
        <v>215</v>
      </c>
      <c r="B7" s="810" t="s">
        <v>214</v>
      </c>
      <c r="C7" s="812" t="s">
        <v>332</v>
      </c>
      <c r="D7" s="814" t="s">
        <v>293</v>
      </c>
      <c r="E7" s="815"/>
    </row>
    <row r="8" spans="1:5" ht="56.25" customHeight="1" thickBot="1">
      <c r="A8" s="772"/>
      <c r="B8" s="811"/>
      <c r="C8" s="813"/>
      <c r="D8" s="389" t="s">
        <v>294</v>
      </c>
      <c r="E8" s="651" t="s">
        <v>295</v>
      </c>
    </row>
    <row r="9" spans="1:5" ht="13.5" thickBot="1">
      <c r="A9" s="399">
        <v>1</v>
      </c>
      <c r="B9" s="390">
        <v>2</v>
      </c>
      <c r="C9" s="283">
        <v>3</v>
      </c>
      <c r="D9" s="279">
        <v>4</v>
      </c>
      <c r="E9" s="442">
        <v>5</v>
      </c>
    </row>
    <row r="10" spans="1:5" ht="19.5" customHeight="1">
      <c r="A10" s="278">
        <v>3127</v>
      </c>
      <c r="B10" s="263" t="s">
        <v>550</v>
      </c>
      <c r="C10" s="732">
        <v>8070398.26</v>
      </c>
      <c r="D10" s="734">
        <v>601830</v>
      </c>
      <c r="E10" s="735">
        <v>205133</v>
      </c>
    </row>
    <row r="11" spans="1:5" ht="19.5" customHeight="1">
      <c r="A11" s="284">
        <v>3147</v>
      </c>
      <c r="B11" s="264" t="s">
        <v>551</v>
      </c>
      <c r="C11" s="733">
        <v>572011.75</v>
      </c>
      <c r="D11" s="538"/>
      <c r="E11" s="529"/>
    </row>
    <row r="12" spans="1:5" ht="19.5" customHeight="1">
      <c r="A12" s="284">
        <v>3142</v>
      </c>
      <c r="B12" s="264" t="s">
        <v>552</v>
      </c>
      <c r="C12" s="733">
        <v>712029.99</v>
      </c>
      <c r="D12" s="538"/>
      <c r="E12" s="529"/>
    </row>
    <row r="13" spans="1:5" ht="19.5" customHeight="1">
      <c r="A13" s="284"/>
      <c r="B13" s="264"/>
      <c r="C13" s="733"/>
      <c r="D13" s="538"/>
      <c r="E13" s="529"/>
    </row>
    <row r="14" spans="1:5" ht="19.5" customHeight="1">
      <c r="A14" s="284"/>
      <c r="B14" s="264"/>
      <c r="C14" s="733"/>
      <c r="D14" s="653"/>
      <c r="E14" s="529"/>
    </row>
    <row r="15" spans="1:5" ht="19.5" customHeight="1">
      <c r="A15" s="284"/>
      <c r="B15" s="264"/>
      <c r="C15" s="537"/>
      <c r="D15" s="653"/>
      <c r="E15" s="529"/>
    </row>
    <row r="16" spans="1:5" ht="19.5" customHeight="1">
      <c r="A16" s="284"/>
      <c r="B16" s="264"/>
      <c r="C16" s="537"/>
      <c r="D16" s="538"/>
      <c r="E16" s="529"/>
    </row>
    <row r="17" spans="1:5" ht="19.5" customHeight="1">
      <c r="A17" s="284"/>
      <c r="B17" s="264"/>
      <c r="C17" s="537"/>
      <c r="D17" s="538"/>
      <c r="E17" s="652"/>
    </row>
    <row r="18" spans="1:5" ht="19.5" customHeight="1">
      <c r="A18" s="284"/>
      <c r="B18" s="264"/>
      <c r="C18" s="537"/>
      <c r="D18" s="538"/>
      <c r="E18" s="529"/>
    </row>
    <row r="19" spans="1:5" ht="19.5" customHeight="1" thickBot="1">
      <c r="A19" s="285"/>
      <c r="B19" s="281"/>
      <c r="C19" s="539"/>
      <c r="D19" s="540"/>
      <c r="E19" s="533"/>
    </row>
    <row r="20" spans="1:5" ht="19.5" customHeight="1" thickBot="1">
      <c r="A20" s="280"/>
      <c r="B20" s="282" t="s">
        <v>117</v>
      </c>
      <c r="C20" s="736">
        <f>SUM(C10:C19)</f>
        <v>9354440</v>
      </c>
      <c r="D20" s="737">
        <f>SUM(D10:D19)</f>
        <v>601830</v>
      </c>
      <c r="E20" s="736">
        <f>SUM(E10:E19)</f>
        <v>205133</v>
      </c>
    </row>
    <row r="21" ht="13.5" thickBot="1"/>
    <row r="22" spans="1:4" ht="13.5" thickBot="1">
      <c r="A22" s="190" t="s">
        <v>296</v>
      </c>
      <c r="B22" s="190"/>
      <c r="D22" s="753">
        <v>601830</v>
      </c>
    </row>
    <row r="23" spans="1:2" ht="12.75">
      <c r="A23" s="190" t="s">
        <v>297</v>
      </c>
      <c r="B23" s="190"/>
    </row>
    <row r="24" spans="1:2" ht="12.75">
      <c r="A24" s="190"/>
      <c r="B24" s="190"/>
    </row>
    <row r="25" ht="12.75" hidden="1">
      <c r="A25" s="190"/>
    </row>
    <row r="29" spans="1:5" ht="12.75">
      <c r="A29" s="102" t="s">
        <v>553</v>
      </c>
      <c r="B29" s="105"/>
      <c r="D29" t="s">
        <v>121</v>
      </c>
      <c r="E29" t="s">
        <v>554</v>
      </c>
    </row>
    <row r="31" spans="1:2" ht="12.75">
      <c r="A31" t="s">
        <v>120</v>
      </c>
      <c r="B31" t="s">
        <v>555</v>
      </c>
    </row>
  </sheetData>
  <sheetProtection/>
  <mergeCells count="5">
    <mergeCell ref="A7:A8"/>
    <mergeCell ref="B7:B8"/>
    <mergeCell ref="C7:C8"/>
    <mergeCell ref="A5:B5"/>
    <mergeCell ref="D7:E7"/>
  </mergeCells>
  <printOptions/>
  <pageMargins left="0.42" right="0.35" top="0.984251969" bottom="0.984251969" header="0.4921259845" footer="0.4921259845"/>
  <pageSetup fitToHeight="1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M58"/>
  <sheetViews>
    <sheetView zoomScale="80" zoomScaleNormal="80" zoomScaleSheetLayoutView="100" zoomScalePageLayoutView="0" workbookViewId="0" topLeftCell="A16">
      <selection activeCell="I12" sqref="I12"/>
    </sheetView>
  </sheetViews>
  <sheetFormatPr defaultColWidth="9.00390625" defaultRowHeight="12.75"/>
  <cols>
    <col min="1" max="1" width="55.25390625" style="584" customWidth="1"/>
    <col min="2" max="2" width="7.125" style="584" customWidth="1"/>
    <col min="3" max="3" width="9.375" style="584" customWidth="1"/>
    <col min="4" max="4" width="6.875" style="584" customWidth="1"/>
    <col min="5" max="5" width="15.00390625" style="584" customWidth="1"/>
    <col min="6" max="6" width="15.625" style="584" customWidth="1"/>
    <col min="7" max="7" width="15.125" style="584" customWidth="1"/>
    <col min="8" max="8" width="13.375" style="584" customWidth="1"/>
    <col min="9" max="9" width="12.00390625" style="584" customWidth="1"/>
    <col min="10" max="16384" width="9.125" style="584" customWidth="1"/>
  </cols>
  <sheetData>
    <row r="1" spans="1:9" ht="17.25" customHeight="1">
      <c r="A1" s="584" t="s">
        <v>564</v>
      </c>
      <c r="B1" s="585"/>
      <c r="C1" s="585"/>
      <c r="D1" s="585"/>
      <c r="E1" s="586"/>
      <c r="G1" s="587"/>
      <c r="H1" s="588" t="s">
        <v>478</v>
      </c>
      <c r="I1" s="588"/>
    </row>
    <row r="2" ht="12.75">
      <c r="A2" s="584" t="s">
        <v>466</v>
      </c>
    </row>
    <row r="3" ht="15.75" customHeight="1"/>
    <row r="4" spans="1:9" ht="12.75">
      <c r="A4" s="816" t="s">
        <v>497</v>
      </c>
      <c r="B4" s="816"/>
      <c r="C4" s="816"/>
      <c r="D4" s="816"/>
      <c r="E4" s="816"/>
      <c r="F4" s="816"/>
      <c r="G4" s="816"/>
      <c r="H4" s="816"/>
      <c r="I4" s="589"/>
    </row>
    <row r="5" spans="1:9" ht="15" customHeight="1">
      <c r="A5" s="817" t="s">
        <v>498</v>
      </c>
      <c r="B5" s="817"/>
      <c r="C5" s="817"/>
      <c r="D5" s="817"/>
      <c r="E5" s="817"/>
      <c r="F5" s="817"/>
      <c r="G5" s="817"/>
      <c r="H5" s="817"/>
      <c r="I5" s="591"/>
    </row>
    <row r="6" spans="1:9" ht="12.75">
      <c r="A6" s="817" t="s">
        <v>499</v>
      </c>
      <c r="B6" s="817"/>
      <c r="C6" s="817"/>
      <c r="D6" s="817"/>
      <c r="E6" s="817"/>
      <c r="F6" s="817"/>
      <c r="G6" s="817"/>
      <c r="H6" s="817"/>
      <c r="I6" s="590"/>
    </row>
    <row r="7" spans="8:9" ht="13.5" thickBot="1">
      <c r="H7" s="592" t="s">
        <v>435</v>
      </c>
      <c r="I7" s="593"/>
    </row>
    <row r="8" spans="1:10" s="601" customFormat="1" ht="97.5" customHeight="1" thickBot="1">
      <c r="A8" s="594" t="s">
        <v>30</v>
      </c>
      <c r="B8" s="595" t="s">
        <v>467</v>
      </c>
      <c r="C8" s="596" t="s">
        <v>235</v>
      </c>
      <c r="D8" s="597" t="s">
        <v>468</v>
      </c>
      <c r="E8" s="654" t="s">
        <v>500</v>
      </c>
      <c r="F8" s="654" t="s">
        <v>469</v>
      </c>
      <c r="G8" s="654" t="s">
        <v>501</v>
      </c>
      <c r="H8" s="598" t="s">
        <v>470</v>
      </c>
      <c r="I8" s="599"/>
      <c r="J8" s="600"/>
    </row>
    <row r="9" spans="1:10" ht="13.5" thickBot="1">
      <c r="A9" s="602" t="s">
        <v>236</v>
      </c>
      <c r="B9" s="602" t="s">
        <v>237</v>
      </c>
      <c r="C9" s="603" t="s">
        <v>471</v>
      </c>
      <c r="D9" s="602" t="s">
        <v>472</v>
      </c>
      <c r="E9" s="604">
        <v>1</v>
      </c>
      <c r="F9" s="604">
        <v>2</v>
      </c>
      <c r="G9" s="604">
        <v>3</v>
      </c>
      <c r="H9" s="603" t="s">
        <v>238</v>
      </c>
      <c r="I9" s="605"/>
      <c r="J9" s="606"/>
    </row>
    <row r="10" spans="1:13" ht="18" customHeight="1" thickBot="1">
      <c r="A10" s="607" t="s">
        <v>473</v>
      </c>
      <c r="B10" s="608"/>
      <c r="C10" s="604"/>
      <c r="D10" s="608"/>
      <c r="E10" s="609">
        <f>E12+E16+E17+E18+E19+E20+E21+E22+E23+E24+E25+E26+E27+E28+E29+E30++E31+E32+E33+E34+E35+E36+E37+E38+E39+E40</f>
        <v>33402476</v>
      </c>
      <c r="F10" s="609">
        <f>F12+F16+F17+F18+F19+F20+F21+F22+F23+F24+F25+F26+F27+F28+F29+F30++F31+F32+F33+F34+F35+F36+F37+F38+F39+F40</f>
        <v>0</v>
      </c>
      <c r="G10" s="609">
        <f>G12+G16+G17+G18+G19+G20+G21+G22+G23+G24+G25+G26+G27+G28+G29+G30++G31+G32+G33+G34+G35+G36+G37+G38+G39+G40</f>
        <v>33394371</v>
      </c>
      <c r="H10" s="610">
        <f>E10-F10-G10</f>
        <v>8105</v>
      </c>
      <c r="I10" s="611"/>
      <c r="J10" s="606"/>
      <c r="M10" s="587"/>
    </row>
    <row r="11" spans="1:9" ht="16.5" customHeight="1">
      <c r="A11" s="612" t="s">
        <v>264</v>
      </c>
      <c r="B11" s="612"/>
      <c r="C11" s="818">
        <v>33353</v>
      </c>
      <c r="D11" s="612"/>
      <c r="E11" s="613"/>
      <c r="F11" s="613"/>
      <c r="G11" s="614"/>
      <c r="H11" s="613"/>
      <c r="I11" s="611"/>
    </row>
    <row r="12" spans="1:9" ht="18" customHeight="1">
      <c r="A12" s="615" t="s">
        <v>265</v>
      </c>
      <c r="B12" s="615"/>
      <c r="C12" s="819"/>
      <c r="D12" s="615"/>
      <c r="E12" s="616">
        <f>SUM(E13:E15)</f>
        <v>32602000</v>
      </c>
      <c r="F12" s="616">
        <f>SUM(F13:F15)</f>
        <v>0</v>
      </c>
      <c r="G12" s="611">
        <f>SUM(G13:G15)</f>
        <v>32602000</v>
      </c>
      <c r="H12" s="616">
        <f aca="true" t="shared" si="0" ref="H12:H40">E12-F12-G12</f>
        <v>0</v>
      </c>
      <c r="I12" s="617"/>
    </row>
    <row r="13" spans="1:9" ht="15.75" customHeight="1">
      <c r="A13" s="615" t="s">
        <v>424</v>
      </c>
      <c r="B13" s="615"/>
      <c r="C13" s="819"/>
      <c r="D13" s="615"/>
      <c r="E13" s="616">
        <v>23073100</v>
      </c>
      <c r="F13" s="616"/>
      <c r="G13" s="611">
        <v>23073100</v>
      </c>
      <c r="H13" s="616">
        <f t="shared" si="0"/>
        <v>0</v>
      </c>
      <c r="I13" s="617"/>
    </row>
    <row r="14" spans="1:9" ht="13.5" customHeight="1">
      <c r="A14" s="615" t="s">
        <v>429</v>
      </c>
      <c r="B14" s="615"/>
      <c r="C14" s="819"/>
      <c r="D14" s="615"/>
      <c r="E14" s="616">
        <v>565000</v>
      </c>
      <c r="F14" s="616"/>
      <c r="G14" s="611">
        <v>565000</v>
      </c>
      <c r="H14" s="616">
        <f t="shared" si="0"/>
        <v>0</v>
      </c>
      <c r="I14" s="617"/>
    </row>
    <row r="15" spans="1:9" ht="15.75" customHeight="1">
      <c r="A15" s="618" t="s">
        <v>430</v>
      </c>
      <c r="B15" s="618"/>
      <c r="C15" s="820"/>
      <c r="D15" s="618"/>
      <c r="E15" s="619">
        <v>8963900</v>
      </c>
      <c r="F15" s="619"/>
      <c r="G15" s="620">
        <v>8963900</v>
      </c>
      <c r="H15" s="619">
        <f t="shared" si="0"/>
        <v>0</v>
      </c>
      <c r="I15" s="617"/>
    </row>
    <row r="16" spans="1:9" ht="21" customHeight="1">
      <c r="A16" s="621" t="s">
        <v>502</v>
      </c>
      <c r="B16" s="621"/>
      <c r="C16" s="622" t="s">
        <v>503</v>
      </c>
      <c r="D16" s="621"/>
      <c r="E16" s="623"/>
      <c r="F16" s="623"/>
      <c r="G16" s="624"/>
      <c r="H16" s="625">
        <f t="shared" si="0"/>
        <v>0</v>
      </c>
      <c r="I16" s="617"/>
    </row>
    <row r="17" spans="1:9" ht="30" customHeight="1">
      <c r="A17" s="621" t="s">
        <v>330</v>
      </c>
      <c r="B17" s="621"/>
      <c r="C17" s="622" t="s">
        <v>504</v>
      </c>
      <c r="D17" s="621"/>
      <c r="E17" s="623"/>
      <c r="F17" s="623"/>
      <c r="G17" s="624"/>
      <c r="H17" s="625">
        <f t="shared" si="0"/>
        <v>0</v>
      </c>
      <c r="I17" s="617"/>
    </row>
    <row r="18" spans="1:9" ht="29.25" customHeight="1">
      <c r="A18" s="621" t="s">
        <v>331</v>
      </c>
      <c r="B18" s="621"/>
      <c r="C18" s="622" t="s">
        <v>505</v>
      </c>
      <c r="D18" s="621"/>
      <c r="E18" s="623"/>
      <c r="F18" s="623"/>
      <c r="G18" s="624"/>
      <c r="H18" s="625">
        <f t="shared" si="0"/>
        <v>0</v>
      </c>
      <c r="I18" s="617"/>
    </row>
    <row r="19" spans="1:9" ht="20.25" customHeight="1">
      <c r="A19" s="621" t="s">
        <v>506</v>
      </c>
      <c r="B19" s="621"/>
      <c r="C19" s="622" t="s">
        <v>507</v>
      </c>
      <c r="D19" s="621"/>
      <c r="E19" s="623"/>
      <c r="F19" s="623"/>
      <c r="G19" s="624"/>
      <c r="H19" s="625">
        <f t="shared" si="0"/>
        <v>0</v>
      </c>
      <c r="I19" s="617"/>
    </row>
    <row r="20" spans="1:9" ht="20.25" customHeight="1">
      <c r="A20" s="621" t="s">
        <v>508</v>
      </c>
      <c r="B20" s="621"/>
      <c r="C20" s="622" t="s">
        <v>509</v>
      </c>
      <c r="D20" s="621"/>
      <c r="E20" s="623"/>
      <c r="F20" s="623"/>
      <c r="G20" s="624"/>
      <c r="H20" s="626">
        <f t="shared" si="0"/>
        <v>0</v>
      </c>
      <c r="I20" s="617"/>
    </row>
    <row r="21" spans="1:9" ht="17.25" customHeight="1">
      <c r="A21" s="621" t="s">
        <v>431</v>
      </c>
      <c r="B21" s="621"/>
      <c r="C21" s="622" t="s">
        <v>510</v>
      </c>
      <c r="D21" s="621"/>
      <c r="E21" s="625"/>
      <c r="F21" s="625"/>
      <c r="G21" s="627"/>
      <c r="H21" s="628">
        <f t="shared" si="0"/>
        <v>0</v>
      </c>
      <c r="I21" s="617"/>
    </row>
    <row r="22" spans="1:9" ht="27.75" customHeight="1">
      <c r="A22" s="621" t="s">
        <v>511</v>
      </c>
      <c r="B22" s="621"/>
      <c r="C22" s="622" t="s">
        <v>512</v>
      </c>
      <c r="D22" s="621"/>
      <c r="E22" s="623"/>
      <c r="F22" s="623"/>
      <c r="G22" s="624"/>
      <c r="H22" s="625">
        <f t="shared" si="0"/>
        <v>0</v>
      </c>
      <c r="I22" s="617"/>
    </row>
    <row r="23" spans="1:9" ht="18" customHeight="1">
      <c r="A23" s="621" t="s">
        <v>432</v>
      </c>
      <c r="B23" s="621"/>
      <c r="C23" s="622" t="s">
        <v>513</v>
      </c>
      <c r="D23" s="621"/>
      <c r="E23" s="623"/>
      <c r="F23" s="623"/>
      <c r="G23" s="624"/>
      <c r="H23" s="625">
        <f t="shared" si="0"/>
        <v>0</v>
      </c>
      <c r="I23" s="617"/>
    </row>
    <row r="24" spans="1:9" ht="29.25" customHeight="1">
      <c r="A24" s="621" t="s">
        <v>433</v>
      </c>
      <c r="B24" s="621"/>
      <c r="C24" s="622" t="s">
        <v>514</v>
      </c>
      <c r="D24" s="621"/>
      <c r="E24" s="623"/>
      <c r="F24" s="623"/>
      <c r="G24" s="624"/>
      <c r="H24" s="628">
        <f t="shared" si="0"/>
        <v>0</v>
      </c>
      <c r="I24" s="617"/>
    </row>
    <row r="25" spans="1:9" ht="18.75" customHeight="1">
      <c r="A25" s="621" t="s">
        <v>434</v>
      </c>
      <c r="B25" s="621"/>
      <c r="C25" s="622" t="s">
        <v>515</v>
      </c>
      <c r="D25" s="621"/>
      <c r="E25" s="623">
        <v>759689</v>
      </c>
      <c r="F25" s="623"/>
      <c r="G25" s="624">
        <v>759689</v>
      </c>
      <c r="H25" s="628">
        <f t="shared" si="0"/>
        <v>0</v>
      </c>
      <c r="I25" s="617"/>
    </row>
    <row r="26" spans="1:9" ht="18" customHeight="1">
      <c r="A26" s="621" t="s">
        <v>516</v>
      </c>
      <c r="B26" s="621"/>
      <c r="C26" s="622" t="s">
        <v>517</v>
      </c>
      <c r="D26" s="621"/>
      <c r="E26" s="623"/>
      <c r="F26" s="623"/>
      <c r="G26" s="624"/>
      <c r="H26" s="628">
        <f t="shared" si="0"/>
        <v>0</v>
      </c>
      <c r="I26" s="617"/>
    </row>
    <row r="27" spans="1:9" ht="18" customHeight="1">
      <c r="A27" s="621" t="s">
        <v>518</v>
      </c>
      <c r="B27" s="621"/>
      <c r="C27" s="622" t="s">
        <v>519</v>
      </c>
      <c r="D27" s="621"/>
      <c r="E27" s="623"/>
      <c r="F27" s="623"/>
      <c r="G27" s="624"/>
      <c r="H27" s="628">
        <f t="shared" si="0"/>
        <v>0</v>
      </c>
      <c r="I27" s="617"/>
    </row>
    <row r="28" spans="1:9" ht="18" customHeight="1">
      <c r="A28" s="621" t="s">
        <v>520</v>
      </c>
      <c r="B28" s="621"/>
      <c r="C28" s="629" t="s">
        <v>521</v>
      </c>
      <c r="D28" s="621"/>
      <c r="E28" s="623"/>
      <c r="F28" s="623"/>
      <c r="G28" s="624"/>
      <c r="H28" s="628">
        <f t="shared" si="0"/>
        <v>0</v>
      </c>
      <c r="I28" s="617"/>
    </row>
    <row r="29" spans="1:9" ht="18" customHeight="1">
      <c r="A29" s="621" t="s">
        <v>522</v>
      </c>
      <c r="B29" s="621"/>
      <c r="C29" s="629" t="s">
        <v>523</v>
      </c>
      <c r="D29" s="621"/>
      <c r="E29" s="623"/>
      <c r="F29" s="623"/>
      <c r="G29" s="624"/>
      <c r="H29" s="628">
        <f t="shared" si="0"/>
        <v>0</v>
      </c>
      <c r="I29" s="617"/>
    </row>
    <row r="30" spans="1:9" ht="18" customHeight="1">
      <c r="A30" s="621" t="s">
        <v>239</v>
      </c>
      <c r="B30" s="621"/>
      <c r="C30" s="629" t="s">
        <v>524</v>
      </c>
      <c r="D30" s="621"/>
      <c r="E30" s="623">
        <v>40787</v>
      </c>
      <c r="F30" s="623"/>
      <c r="G30" s="624">
        <v>32682</v>
      </c>
      <c r="H30" s="628">
        <f t="shared" si="0"/>
        <v>8105</v>
      </c>
      <c r="I30" s="617"/>
    </row>
    <row r="31" spans="1:9" ht="18" customHeight="1">
      <c r="A31" s="621" t="s">
        <v>240</v>
      </c>
      <c r="B31" s="621"/>
      <c r="C31" s="622" t="s">
        <v>525</v>
      </c>
      <c r="D31" s="621"/>
      <c r="E31" s="623"/>
      <c r="F31" s="623"/>
      <c r="G31" s="624"/>
      <c r="H31" s="626">
        <f t="shared" si="0"/>
        <v>0</v>
      </c>
      <c r="I31" s="617"/>
    </row>
    <row r="32" spans="1:9" ht="18" customHeight="1">
      <c r="A32" s="630" t="s">
        <v>241</v>
      </c>
      <c r="B32" s="630"/>
      <c r="C32" s="631" t="s">
        <v>526</v>
      </c>
      <c r="D32" s="630"/>
      <c r="E32" s="626"/>
      <c r="F32" s="626"/>
      <c r="G32" s="632"/>
      <c r="H32" s="626">
        <f t="shared" si="0"/>
        <v>0</v>
      </c>
      <c r="I32" s="617"/>
    </row>
    <row r="33" spans="1:9" ht="28.5" customHeight="1">
      <c r="A33" s="630" t="s">
        <v>527</v>
      </c>
      <c r="B33" s="630"/>
      <c r="C33" s="631" t="s">
        <v>528</v>
      </c>
      <c r="D33" s="630"/>
      <c r="E33" s="626"/>
      <c r="F33" s="626"/>
      <c r="G33" s="632"/>
      <c r="H33" s="623">
        <f t="shared" si="0"/>
        <v>0</v>
      </c>
      <c r="I33" s="617"/>
    </row>
    <row r="34" spans="1:9" ht="18" customHeight="1">
      <c r="A34" s="621" t="s">
        <v>529</v>
      </c>
      <c r="B34" s="621"/>
      <c r="C34" s="622" t="s">
        <v>530</v>
      </c>
      <c r="D34" s="621"/>
      <c r="E34" s="623"/>
      <c r="F34" s="623"/>
      <c r="G34" s="624"/>
      <c r="H34" s="623">
        <f t="shared" si="0"/>
        <v>0</v>
      </c>
      <c r="I34" s="617"/>
    </row>
    <row r="35" spans="1:9" ht="25.5" customHeight="1">
      <c r="A35" s="621" t="s">
        <v>531</v>
      </c>
      <c r="B35" s="621"/>
      <c r="C35" s="622" t="s">
        <v>532</v>
      </c>
      <c r="D35" s="621"/>
      <c r="E35" s="623"/>
      <c r="F35" s="623"/>
      <c r="G35" s="624"/>
      <c r="H35" s="623">
        <f t="shared" si="0"/>
        <v>0</v>
      </c>
      <c r="I35" s="617"/>
    </row>
    <row r="36" spans="1:9" ht="25.5" customHeight="1">
      <c r="A36" s="621" t="s">
        <v>533</v>
      </c>
      <c r="B36" s="621"/>
      <c r="C36" s="631" t="s">
        <v>534</v>
      </c>
      <c r="D36" s="621"/>
      <c r="E36" s="623"/>
      <c r="F36" s="623"/>
      <c r="G36" s="624"/>
      <c r="H36" s="623">
        <f t="shared" si="0"/>
        <v>0</v>
      </c>
      <c r="I36" s="633"/>
    </row>
    <row r="37" spans="1:9" ht="18.75" customHeight="1">
      <c r="A37" s="621" t="s">
        <v>242</v>
      </c>
      <c r="B37" s="621"/>
      <c r="C37" s="622"/>
      <c r="D37" s="621"/>
      <c r="E37" s="623"/>
      <c r="F37" s="623"/>
      <c r="G37" s="624"/>
      <c r="H37" s="623">
        <f t="shared" si="0"/>
        <v>0</v>
      </c>
      <c r="I37" s="617"/>
    </row>
    <row r="38" spans="1:9" ht="28.5" customHeight="1">
      <c r="A38" s="621"/>
      <c r="B38" s="621"/>
      <c r="C38" s="622"/>
      <c r="D38" s="621"/>
      <c r="E38" s="623"/>
      <c r="F38" s="623"/>
      <c r="G38" s="624"/>
      <c r="H38" s="623">
        <f t="shared" si="0"/>
        <v>0</v>
      </c>
      <c r="I38" s="617"/>
    </row>
    <row r="39" spans="1:9" ht="18" customHeight="1">
      <c r="A39" s="621"/>
      <c r="B39" s="621"/>
      <c r="C39" s="634"/>
      <c r="D39" s="621"/>
      <c r="E39" s="623"/>
      <c r="F39" s="623"/>
      <c r="G39" s="624"/>
      <c r="H39" s="623">
        <f t="shared" si="0"/>
        <v>0</v>
      </c>
      <c r="I39" s="635"/>
    </row>
    <row r="40" spans="1:9" ht="18" customHeight="1" thickBot="1">
      <c r="A40" s="615"/>
      <c r="B40" s="615"/>
      <c r="C40" s="636"/>
      <c r="D40" s="615"/>
      <c r="E40" s="637"/>
      <c r="F40" s="637"/>
      <c r="G40" s="638"/>
      <c r="H40" s="623">
        <f t="shared" si="0"/>
        <v>0</v>
      </c>
      <c r="I40" s="617"/>
    </row>
    <row r="41" spans="1:9" ht="18" customHeight="1" thickBot="1">
      <c r="A41" s="639" t="s">
        <v>474</v>
      </c>
      <c r="B41" s="640"/>
      <c r="C41" s="641"/>
      <c r="D41" s="640"/>
      <c r="E41" s="610">
        <f>SUM(E43:E44)</f>
        <v>0</v>
      </c>
      <c r="F41" s="610">
        <f>SUM(F43:F44)</f>
        <v>0</v>
      </c>
      <c r="G41" s="610">
        <f>SUM(G43:G44)</f>
        <v>0</v>
      </c>
      <c r="H41" s="610">
        <f>E41-F41-G41</f>
        <v>0</v>
      </c>
      <c r="I41" s="617"/>
    </row>
    <row r="42" spans="1:9" ht="12.75">
      <c r="A42" s="612" t="s">
        <v>475</v>
      </c>
      <c r="B42" s="612"/>
      <c r="C42" s="636"/>
      <c r="D42" s="612"/>
      <c r="E42" s="616"/>
      <c r="F42" s="616"/>
      <c r="G42" s="616"/>
      <c r="H42" s="616"/>
      <c r="I42" s="617"/>
    </row>
    <row r="43" spans="1:9" ht="12.75">
      <c r="A43" s="642"/>
      <c r="B43" s="642"/>
      <c r="C43" s="643"/>
      <c r="D43" s="642"/>
      <c r="E43" s="616"/>
      <c r="F43" s="616"/>
      <c r="G43" s="616"/>
      <c r="H43" s="616">
        <f>E43-F43-G43</f>
        <v>0</v>
      </c>
      <c r="I43" s="617"/>
    </row>
    <row r="44" spans="1:9" ht="13.5" thickBot="1">
      <c r="A44" s="644"/>
      <c r="B44" s="644"/>
      <c r="C44" s="645"/>
      <c r="D44" s="644"/>
      <c r="E44" s="646"/>
      <c r="F44" s="646"/>
      <c r="G44" s="646"/>
      <c r="H44" s="646">
        <f>E44-F44-G44</f>
        <v>0</v>
      </c>
      <c r="I44" s="617"/>
    </row>
    <row r="45" spans="1:9" ht="18" customHeight="1" thickBot="1">
      <c r="A45" s="647" t="s">
        <v>476</v>
      </c>
      <c r="B45" s="647"/>
      <c r="C45" s="603"/>
      <c r="D45" s="647"/>
      <c r="E45" s="610">
        <f>E10+E41</f>
        <v>33402476</v>
      </c>
      <c r="F45" s="610">
        <f>F10+F41</f>
        <v>0</v>
      </c>
      <c r="G45" s="610">
        <f>G10+G41</f>
        <v>33394371</v>
      </c>
      <c r="H45" s="610">
        <f>E45-F45-G45</f>
        <v>8105</v>
      </c>
      <c r="I45" s="617"/>
    </row>
    <row r="46" spans="1:9" ht="12.75">
      <c r="A46" s="648"/>
      <c r="B46" s="648"/>
      <c r="C46" s="648"/>
      <c r="D46" s="648"/>
      <c r="E46" s="606"/>
      <c r="F46" s="606"/>
      <c r="G46" s="606"/>
      <c r="H46" s="606"/>
      <c r="I46" s="606"/>
    </row>
    <row r="47" spans="1:9" ht="12.75" customHeight="1">
      <c r="A47" s="655" t="s">
        <v>46</v>
      </c>
      <c r="B47" s="655"/>
      <c r="C47" s="655"/>
      <c r="D47" s="655"/>
      <c r="E47" s="655"/>
      <c r="F47" s="655"/>
      <c r="G47" s="655"/>
      <c r="H47" s="655"/>
      <c r="I47" s="649"/>
    </row>
    <row r="48" spans="1:9" ht="12.75">
      <c r="A48" s="656" t="s">
        <v>535</v>
      </c>
      <c r="B48" s="657"/>
      <c r="C48" s="657"/>
      <c r="D48" s="657"/>
      <c r="E48" s="657"/>
      <c r="F48" s="657"/>
      <c r="G48" s="657"/>
      <c r="H48" s="657"/>
      <c r="I48" s="650"/>
    </row>
    <row r="49" spans="1:9" ht="12.75">
      <c r="A49" s="658" t="s">
        <v>362</v>
      </c>
      <c r="B49" s="657"/>
      <c r="C49" s="657"/>
      <c r="D49" s="657"/>
      <c r="E49" s="657"/>
      <c r="F49" s="657"/>
      <c r="G49" s="657"/>
      <c r="H49" s="657"/>
      <c r="I49" s="650"/>
    </row>
    <row r="50" spans="1:9" ht="12.75">
      <c r="A50" s="656" t="s">
        <v>536</v>
      </c>
      <c r="B50" s="657"/>
      <c r="C50" s="657"/>
      <c r="D50" s="657"/>
      <c r="E50" s="657"/>
      <c r="F50" s="657"/>
      <c r="G50" s="657"/>
      <c r="H50" s="657"/>
      <c r="I50" s="650"/>
    </row>
    <row r="51" spans="1:8" ht="12.75">
      <c r="A51" s="655" t="s">
        <v>537</v>
      </c>
      <c r="B51" s="655"/>
      <c r="C51" s="655"/>
      <c r="D51" s="655"/>
      <c r="E51" s="655"/>
      <c r="F51" s="655"/>
      <c r="G51" s="655"/>
      <c r="H51" s="655"/>
    </row>
    <row r="52" spans="1:8" ht="12.75">
      <c r="A52" s="655" t="s">
        <v>477</v>
      </c>
      <c r="B52" s="655"/>
      <c r="C52" s="655"/>
      <c r="D52" s="655"/>
      <c r="E52" s="655"/>
      <c r="F52" s="655"/>
      <c r="G52" s="655"/>
      <c r="H52" s="655"/>
    </row>
    <row r="53" spans="1:8" ht="12.75">
      <c r="A53" s="659"/>
      <c r="B53" s="659"/>
      <c r="C53" s="659"/>
      <c r="D53" s="659"/>
      <c r="E53" s="660"/>
      <c r="F53" s="660"/>
      <c r="G53" s="660"/>
      <c r="H53" s="660"/>
    </row>
    <row r="54" spans="1:8" ht="12.75">
      <c r="A54" s="660" t="s">
        <v>560</v>
      </c>
      <c r="B54" s="660"/>
      <c r="C54" s="660"/>
      <c r="D54" s="660"/>
      <c r="E54" s="660" t="s">
        <v>244</v>
      </c>
      <c r="F54" s="660" t="s">
        <v>554</v>
      </c>
      <c r="G54" s="660"/>
      <c r="H54" s="660"/>
    </row>
    <row r="55" spans="1:8" ht="12.75">
      <c r="A55" s="660" t="s">
        <v>561</v>
      </c>
      <c r="B55" s="660"/>
      <c r="C55" s="660"/>
      <c r="D55" s="660"/>
      <c r="E55" s="660" t="s">
        <v>245</v>
      </c>
      <c r="F55" s="738">
        <v>42745</v>
      </c>
      <c r="G55" s="660"/>
      <c r="H55" s="660"/>
    </row>
    <row r="56" spans="1:8" ht="12.75">
      <c r="A56" s="660" t="s">
        <v>562</v>
      </c>
      <c r="B56" s="660"/>
      <c r="C56" s="660"/>
      <c r="D56" s="660"/>
      <c r="E56" s="660"/>
      <c r="F56" s="660"/>
      <c r="G56" s="660"/>
      <c r="H56" s="660"/>
    </row>
    <row r="57" spans="1:8" ht="12.75">
      <c r="A57" s="660" t="s">
        <v>563</v>
      </c>
      <c r="B57" s="660"/>
      <c r="C57" s="660"/>
      <c r="D57" s="660"/>
      <c r="E57" s="660"/>
      <c r="F57" s="660"/>
      <c r="G57" s="660"/>
      <c r="H57" s="660"/>
    </row>
    <row r="58" spans="1:8" ht="12.75">
      <c r="A58" s="660"/>
      <c r="B58" s="660"/>
      <c r="C58" s="660"/>
      <c r="D58" s="660"/>
      <c r="E58" s="660"/>
      <c r="F58" s="660"/>
      <c r="G58" s="660"/>
      <c r="H58" s="660"/>
    </row>
  </sheetData>
  <sheetProtection/>
  <mergeCells count="4">
    <mergeCell ref="A4:H4"/>
    <mergeCell ref="A5:H5"/>
    <mergeCell ref="A6:H6"/>
    <mergeCell ref="C11:C15"/>
  </mergeCells>
  <printOptions horizontalCentered="1" verticalCentered="1"/>
  <pageMargins left="0.25" right="0.25" top="0.3" bottom="0.75" header="0.2" footer="0.3"/>
  <pageSetup fitToHeight="1" fitToWidth="1" horizontalDpi="300" verticalDpi="3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I25" sqref="I25"/>
    </sheetView>
  </sheetViews>
  <sheetFormatPr defaultColWidth="9.00390625" defaultRowHeight="12.75"/>
  <cols>
    <col min="1" max="1" width="26.625" style="0" customWidth="1"/>
    <col min="2" max="2" width="14.125" style="0" customWidth="1"/>
    <col min="3" max="3" width="14.875" style="0" customWidth="1"/>
    <col min="4" max="4" width="13.25390625" style="0" customWidth="1"/>
  </cols>
  <sheetData>
    <row r="1" ht="12.75">
      <c r="E1" s="425" t="s">
        <v>363</v>
      </c>
    </row>
    <row r="2" ht="12.75">
      <c r="E2" s="425"/>
    </row>
    <row r="3" ht="21" customHeight="1">
      <c r="A3" s="426" t="s">
        <v>539</v>
      </c>
    </row>
    <row r="5" spans="1:5" ht="12.75">
      <c r="A5" s="783" t="s">
        <v>565</v>
      </c>
      <c r="B5" s="783"/>
      <c r="C5" s="783"/>
      <c r="D5" s="783"/>
      <c r="E5" s="783"/>
    </row>
    <row r="7" spans="1:4" ht="13.5" thickBot="1">
      <c r="A7" s="427"/>
      <c r="B7" s="424"/>
      <c r="C7" s="424"/>
      <c r="D7" s="309" t="s">
        <v>435</v>
      </c>
    </row>
    <row r="8" spans="1:4" ht="21" customHeight="1">
      <c r="A8" s="821" t="s">
        <v>337</v>
      </c>
      <c r="B8" s="541" t="s">
        <v>402</v>
      </c>
      <c r="C8" s="542" t="s">
        <v>403</v>
      </c>
      <c r="D8" s="823" t="s">
        <v>404</v>
      </c>
    </row>
    <row r="9" spans="1:4" ht="18" customHeight="1" thickBot="1">
      <c r="A9" s="822"/>
      <c r="B9" s="509" t="s">
        <v>538</v>
      </c>
      <c r="C9" s="510" t="s">
        <v>538</v>
      </c>
      <c r="D9" s="824"/>
    </row>
    <row r="10" spans="1:4" ht="18.75" customHeight="1">
      <c r="A10" s="506" t="s">
        <v>334</v>
      </c>
      <c r="B10" s="754">
        <v>8037000</v>
      </c>
      <c r="C10" s="755">
        <v>7909367</v>
      </c>
      <c r="D10" s="756">
        <f>B10-C10</f>
        <v>127633</v>
      </c>
    </row>
    <row r="11" spans="1:4" ht="18.75" customHeight="1">
      <c r="A11" s="507" t="s">
        <v>335</v>
      </c>
      <c r="B11" s="757">
        <v>346100</v>
      </c>
      <c r="C11" s="758">
        <v>346694</v>
      </c>
      <c r="D11" s="759">
        <f>B11-C11</f>
        <v>-594</v>
      </c>
    </row>
    <row r="12" spans="1:4" ht="18.75" customHeight="1" thickBot="1">
      <c r="A12" s="508" t="s">
        <v>336</v>
      </c>
      <c r="B12" s="760">
        <v>580800</v>
      </c>
      <c r="C12" s="761">
        <v>707839</v>
      </c>
      <c r="D12" s="762">
        <f>B12-C12</f>
        <v>-127039</v>
      </c>
    </row>
    <row r="13" spans="1:4" ht="18.75" customHeight="1" thickBot="1">
      <c r="A13" s="462" t="s">
        <v>117</v>
      </c>
      <c r="B13" s="763">
        <f>SUM(B10:B12)</f>
        <v>8963900</v>
      </c>
      <c r="C13" s="763">
        <f>SUM(C10:C12)</f>
        <v>8963900</v>
      </c>
      <c r="D13" s="764">
        <f>SUM(D10:D12)</f>
        <v>0</v>
      </c>
    </row>
    <row r="14" ht="15.75">
      <c r="A14" s="423"/>
    </row>
    <row r="21" spans="1:4" ht="12.75">
      <c r="A21" s="102" t="s">
        <v>566</v>
      </c>
      <c r="B21" s="105"/>
      <c r="D21" t="s">
        <v>121</v>
      </c>
    </row>
    <row r="22" ht="12.75">
      <c r="D22" t="s">
        <v>554</v>
      </c>
    </row>
    <row r="23" ht="12.75">
      <c r="A23" t="s">
        <v>558</v>
      </c>
    </row>
  </sheetData>
  <sheetProtection/>
  <mergeCells count="3">
    <mergeCell ref="A8:A9"/>
    <mergeCell ref="D8:D9"/>
    <mergeCell ref="A5:E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D19" sqref="D19:E19"/>
    </sheetView>
  </sheetViews>
  <sheetFormatPr defaultColWidth="9.00390625" defaultRowHeight="12.75"/>
  <cols>
    <col min="1" max="2" width="9.125" style="0" customWidth="1"/>
    <col min="3" max="3" width="39.25390625" style="0" customWidth="1"/>
    <col min="4" max="4" width="5.75390625" style="0" customWidth="1"/>
    <col min="5" max="5" width="10.875" style="0" customWidth="1"/>
    <col min="6" max="6" width="5.875" style="0" customWidth="1"/>
    <col min="7" max="8" width="0" style="0" hidden="1" customWidth="1"/>
    <col min="9" max="9" width="9.125" style="0" customWidth="1"/>
    <col min="10" max="10" width="5.375" style="0" customWidth="1"/>
    <col min="11" max="11" width="18.00390625" style="0" customWidth="1"/>
    <col min="12" max="12" width="7.125" style="0" customWidth="1"/>
    <col min="13" max="13" width="8.75390625" style="0" customWidth="1"/>
    <col min="14" max="14" width="0" style="0" hidden="1" customWidth="1"/>
  </cols>
  <sheetData>
    <row r="1" spans="1:14" ht="12.75">
      <c r="A1" s="451"/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924" t="s">
        <v>333</v>
      </c>
      <c r="N1" s="925"/>
    </row>
    <row r="2" spans="1:14" ht="15.75">
      <c r="A2" s="262" t="s">
        <v>339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</row>
    <row r="3" spans="1:14" ht="12.75">
      <c r="A3" s="451"/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</row>
    <row r="4" spans="1:14" ht="12.75">
      <c r="A4" s="783" t="s">
        <v>565</v>
      </c>
      <c r="B4" s="783"/>
      <c r="C4" s="783"/>
      <c r="D4" s="783"/>
      <c r="E4" s="783"/>
      <c r="F4" s="783"/>
      <c r="G4" s="783"/>
      <c r="H4" s="783"/>
      <c r="I4" s="783"/>
      <c r="J4" s="783"/>
      <c r="K4" s="451"/>
      <c r="L4" s="451"/>
      <c r="M4" s="451"/>
      <c r="N4" s="451"/>
    </row>
    <row r="5" spans="1:14" ht="13.5" thickBot="1">
      <c r="A5" s="451"/>
      <c r="B5" s="451"/>
      <c r="C5" s="451"/>
      <c r="D5" s="451"/>
      <c r="E5" s="465" t="s">
        <v>435</v>
      </c>
      <c r="F5" s="451"/>
      <c r="G5" s="451"/>
      <c r="H5" s="451"/>
      <c r="I5" s="451"/>
      <c r="J5" s="451"/>
      <c r="K5" s="926" t="s">
        <v>436</v>
      </c>
      <c r="L5" s="927"/>
      <c r="M5" s="927"/>
      <c r="N5" s="451"/>
    </row>
    <row r="6" spans="1:14" ht="12.75">
      <c r="A6" s="928" t="s">
        <v>210</v>
      </c>
      <c r="B6" s="929"/>
      <c r="C6" s="929"/>
      <c r="D6" s="932" t="s">
        <v>209</v>
      </c>
      <c r="E6" s="933"/>
      <c r="F6" s="451"/>
      <c r="G6" s="451"/>
      <c r="H6" s="451"/>
      <c r="I6" s="928" t="s">
        <v>211</v>
      </c>
      <c r="J6" s="929"/>
      <c r="K6" s="929"/>
      <c r="L6" s="932" t="s">
        <v>209</v>
      </c>
      <c r="M6" s="933"/>
      <c r="N6" s="451"/>
    </row>
    <row r="7" spans="1:14" ht="13.5" thickBot="1">
      <c r="A7" s="930"/>
      <c r="B7" s="931"/>
      <c r="C7" s="931"/>
      <c r="D7" s="811"/>
      <c r="E7" s="934"/>
      <c r="F7" s="451"/>
      <c r="G7" s="451"/>
      <c r="H7" s="451"/>
      <c r="I7" s="935"/>
      <c r="J7" s="936"/>
      <c r="K7" s="936"/>
      <c r="L7" s="937"/>
      <c r="M7" s="938"/>
      <c r="N7" s="451"/>
    </row>
    <row r="8" spans="1:14" ht="13.5" thickBot="1">
      <c r="A8" s="840" t="s">
        <v>485</v>
      </c>
      <c r="B8" s="841"/>
      <c r="C8" s="842"/>
      <c r="D8" s="836">
        <v>292318.38</v>
      </c>
      <c r="E8" s="837"/>
      <c r="F8" s="451"/>
      <c r="G8" s="451"/>
      <c r="H8" s="451"/>
      <c r="I8" s="825" t="s">
        <v>485</v>
      </c>
      <c r="J8" s="919"/>
      <c r="K8" s="920"/>
      <c r="L8" s="905">
        <v>0</v>
      </c>
      <c r="M8" s="906"/>
      <c r="N8" s="451"/>
    </row>
    <row r="9" spans="1:14" ht="12.75">
      <c r="A9" s="545" t="s">
        <v>405</v>
      </c>
      <c r="B9" s="452"/>
      <c r="C9" s="453"/>
      <c r="D9" s="917">
        <v>106881.09</v>
      </c>
      <c r="E9" s="918"/>
      <c r="F9" s="451"/>
      <c r="G9" s="451"/>
      <c r="H9" s="451"/>
      <c r="I9" s="921" t="s">
        <v>414</v>
      </c>
      <c r="J9" s="922"/>
      <c r="K9" s="923"/>
      <c r="L9" s="895">
        <v>0</v>
      </c>
      <c r="M9" s="896"/>
      <c r="N9" s="451"/>
    </row>
    <row r="10" spans="1:14" ht="13.5" thickBot="1">
      <c r="A10" s="907" t="s">
        <v>406</v>
      </c>
      <c r="B10" s="908"/>
      <c r="C10" s="909"/>
      <c r="D10" s="910">
        <v>265000</v>
      </c>
      <c r="E10" s="911"/>
      <c r="F10" s="451"/>
      <c r="G10" s="451"/>
      <c r="H10" s="451"/>
      <c r="I10" s="912" t="s">
        <v>406</v>
      </c>
      <c r="J10" s="913"/>
      <c r="K10" s="914"/>
      <c r="L10" s="915">
        <v>0</v>
      </c>
      <c r="M10" s="916"/>
      <c r="N10" s="451"/>
    </row>
    <row r="11" spans="1:14" ht="28.5" customHeight="1" thickBot="1">
      <c r="A11" s="899" t="s">
        <v>407</v>
      </c>
      <c r="B11" s="900"/>
      <c r="C11" s="901"/>
      <c r="D11" s="874">
        <v>0</v>
      </c>
      <c r="E11" s="875"/>
      <c r="F11" s="451"/>
      <c r="G11" s="451"/>
      <c r="H11" s="451"/>
      <c r="I11" s="828" t="s">
        <v>463</v>
      </c>
      <c r="J11" s="829"/>
      <c r="K11" s="830"/>
      <c r="L11" s="893">
        <f>L9+L10</f>
        <v>0</v>
      </c>
      <c r="M11" s="894"/>
      <c r="N11" s="451"/>
    </row>
    <row r="12" spans="1:14" ht="13.5" thickBot="1">
      <c r="A12" s="840" t="s">
        <v>463</v>
      </c>
      <c r="B12" s="841"/>
      <c r="C12" s="841"/>
      <c r="D12" s="843">
        <f>D9+D10+D110</f>
        <v>371881.08999999997</v>
      </c>
      <c r="E12" s="844"/>
      <c r="F12" s="451"/>
      <c r="G12" s="451"/>
      <c r="H12" s="451"/>
      <c r="I12" s="890" t="s">
        <v>415</v>
      </c>
      <c r="J12" s="891"/>
      <c r="K12" s="892"/>
      <c r="L12" s="897">
        <v>0</v>
      </c>
      <c r="M12" s="898"/>
      <c r="N12" s="451"/>
    </row>
    <row r="13" spans="1:14" ht="15" customHeight="1" thickBot="1">
      <c r="A13" s="880" t="s">
        <v>408</v>
      </c>
      <c r="B13" s="881"/>
      <c r="C13" s="791"/>
      <c r="D13" s="882"/>
      <c r="E13" s="883"/>
      <c r="F13" s="451"/>
      <c r="G13" s="451"/>
      <c r="H13" s="451"/>
      <c r="I13" s="661" t="s">
        <v>416</v>
      </c>
      <c r="J13" s="662"/>
      <c r="K13" s="663"/>
      <c r="L13" s="872">
        <v>0</v>
      </c>
      <c r="M13" s="873"/>
      <c r="N13" s="451"/>
    </row>
    <row r="14" spans="1:14" ht="26.25" customHeight="1" thickBot="1">
      <c r="A14" s="884" t="s">
        <v>437</v>
      </c>
      <c r="B14" s="858"/>
      <c r="C14" s="859"/>
      <c r="D14" s="878">
        <v>30000</v>
      </c>
      <c r="E14" s="879"/>
      <c r="F14" s="451"/>
      <c r="G14" s="451"/>
      <c r="H14" s="451"/>
      <c r="I14" s="825" t="s">
        <v>464</v>
      </c>
      <c r="J14" s="826"/>
      <c r="K14" s="827"/>
      <c r="L14" s="888">
        <f>L12+L13</f>
        <v>0</v>
      </c>
      <c r="M14" s="889"/>
      <c r="N14" s="451"/>
    </row>
    <row r="15" spans="1:14" ht="13.5" thickBot="1">
      <c r="A15" s="902" t="s">
        <v>409</v>
      </c>
      <c r="B15" s="903"/>
      <c r="C15" s="904"/>
      <c r="D15" s="870"/>
      <c r="E15" s="871"/>
      <c r="F15" s="451"/>
      <c r="G15" s="451"/>
      <c r="H15" s="451"/>
      <c r="I15" s="886" t="s">
        <v>484</v>
      </c>
      <c r="J15" s="887"/>
      <c r="K15" s="887"/>
      <c r="L15" s="885">
        <f>L8+L11-L14</f>
        <v>0</v>
      </c>
      <c r="M15" s="842"/>
      <c r="N15" s="451"/>
    </row>
    <row r="16" spans="1:14" ht="24.75" customHeight="1" thickBot="1">
      <c r="A16" s="857" t="s">
        <v>410</v>
      </c>
      <c r="B16" s="876"/>
      <c r="C16" s="877"/>
      <c r="D16" s="878"/>
      <c r="E16" s="879"/>
      <c r="F16" s="451"/>
      <c r="G16" s="451"/>
      <c r="H16" s="451"/>
      <c r="I16" s="11"/>
      <c r="J16" s="460"/>
      <c r="K16" s="460"/>
      <c r="L16" s="11"/>
      <c r="M16" s="428" t="s">
        <v>435</v>
      </c>
      <c r="N16" s="451"/>
    </row>
    <row r="17" spans="1:14" ht="26.25" customHeight="1" thickBot="1">
      <c r="A17" s="857" t="s">
        <v>411</v>
      </c>
      <c r="B17" s="858"/>
      <c r="C17" s="859"/>
      <c r="D17" s="860">
        <v>401667.76</v>
      </c>
      <c r="E17" s="861"/>
      <c r="F17" s="451"/>
      <c r="G17" s="451"/>
      <c r="H17" s="451"/>
      <c r="I17" s="833" t="s">
        <v>195</v>
      </c>
      <c r="J17" s="834"/>
      <c r="K17" s="835"/>
      <c r="L17" s="838" t="s">
        <v>209</v>
      </c>
      <c r="M17" s="839"/>
      <c r="N17" s="451"/>
    </row>
    <row r="18" spans="1:14" ht="39.75" customHeight="1" thickBot="1">
      <c r="A18" s="862" t="s">
        <v>412</v>
      </c>
      <c r="B18" s="863"/>
      <c r="C18" s="864"/>
      <c r="D18" s="860"/>
      <c r="E18" s="861"/>
      <c r="F18" s="451"/>
      <c r="G18" s="451"/>
      <c r="H18" s="451"/>
      <c r="I18" s="865" t="s">
        <v>485</v>
      </c>
      <c r="J18" s="866"/>
      <c r="K18" s="867"/>
      <c r="L18" s="868">
        <v>241988.23</v>
      </c>
      <c r="M18" s="869"/>
      <c r="N18" s="451"/>
    </row>
    <row r="19" spans="1:14" ht="13.5" thickBot="1">
      <c r="A19" s="849" t="s">
        <v>413</v>
      </c>
      <c r="B19" s="850"/>
      <c r="C19" s="851"/>
      <c r="D19" s="852">
        <v>212602</v>
      </c>
      <c r="E19" s="853"/>
      <c r="F19" s="451"/>
      <c r="G19" s="451"/>
      <c r="H19" s="451"/>
      <c r="I19" s="854" t="s">
        <v>417</v>
      </c>
      <c r="J19" s="855"/>
      <c r="K19" s="856"/>
      <c r="L19" s="836">
        <v>370657</v>
      </c>
      <c r="M19" s="837"/>
      <c r="N19" s="451"/>
    </row>
    <row r="20" spans="1:14" ht="13.5" thickBot="1">
      <c r="A20" s="840" t="s">
        <v>464</v>
      </c>
      <c r="B20" s="841"/>
      <c r="C20" s="842"/>
      <c r="D20" s="843">
        <f>D13+D14+D15+D16+D17+D18+D19</f>
        <v>644269.76</v>
      </c>
      <c r="E20" s="844"/>
      <c r="F20" s="451"/>
      <c r="G20" s="451"/>
      <c r="H20" s="451"/>
      <c r="I20" s="840" t="s">
        <v>463</v>
      </c>
      <c r="J20" s="841"/>
      <c r="K20" s="842"/>
      <c r="L20" s="843">
        <f>L19</f>
        <v>370657</v>
      </c>
      <c r="M20" s="844"/>
      <c r="N20" s="451"/>
    </row>
    <row r="21" spans="1:14" ht="13.5" thickBot="1">
      <c r="A21" s="840" t="s">
        <v>484</v>
      </c>
      <c r="B21" s="847"/>
      <c r="C21" s="848"/>
      <c r="D21" s="843">
        <f>D8+D12-D20</f>
        <v>19929.709999999963</v>
      </c>
      <c r="E21" s="844"/>
      <c r="F21" s="451"/>
      <c r="G21" s="451"/>
      <c r="H21" s="451"/>
      <c r="I21" s="456" t="s">
        <v>418</v>
      </c>
      <c r="J21" s="457"/>
      <c r="K21" s="458"/>
      <c r="L21" s="836">
        <v>329924.72</v>
      </c>
      <c r="M21" s="837"/>
      <c r="N21" s="451"/>
    </row>
    <row r="22" spans="1:14" ht="13.5" thickBot="1">
      <c r="A22" s="451"/>
      <c r="B22" s="451"/>
      <c r="C22" s="451"/>
      <c r="D22" s="451"/>
      <c r="E22" s="451"/>
      <c r="F22" s="451"/>
      <c r="G22" s="451"/>
      <c r="H22" s="451"/>
      <c r="I22" s="840" t="s">
        <v>465</v>
      </c>
      <c r="J22" s="841"/>
      <c r="K22" s="842"/>
      <c r="L22" s="843">
        <v>329924.72</v>
      </c>
      <c r="M22" s="844"/>
      <c r="N22" s="451"/>
    </row>
    <row r="23" spans="1:14" ht="13.5" thickBot="1">
      <c r="A23" s="451"/>
      <c r="B23" s="451"/>
      <c r="C23" s="451"/>
      <c r="D23" s="451"/>
      <c r="E23" s="451"/>
      <c r="F23" s="451"/>
      <c r="G23" s="451"/>
      <c r="H23" s="451"/>
      <c r="I23" s="459" t="s">
        <v>486</v>
      </c>
      <c r="J23" s="454"/>
      <c r="K23" s="454"/>
      <c r="L23" s="845">
        <f>L18+L20-L22</f>
        <v>282720.51</v>
      </c>
      <c r="M23" s="846"/>
      <c r="N23" s="451"/>
    </row>
    <row r="24" spans="1:14" ht="12.75">
      <c r="A24" s="455"/>
      <c r="B24" s="455"/>
      <c r="C24" s="455"/>
      <c r="D24" s="455"/>
      <c r="E24" s="445"/>
      <c r="F24" s="451"/>
      <c r="G24" s="451"/>
      <c r="H24" s="451"/>
      <c r="I24" s="445"/>
      <c r="J24" s="455"/>
      <c r="K24" s="455"/>
      <c r="L24" s="831"/>
      <c r="M24" s="832"/>
      <c r="N24" s="451"/>
    </row>
    <row r="25" spans="1:14" ht="12.75">
      <c r="A25" s="739" t="s">
        <v>576</v>
      </c>
      <c r="B25" s="451"/>
      <c r="C25" s="451"/>
      <c r="D25" s="451"/>
      <c r="E25" s="451"/>
      <c r="F25" s="451"/>
      <c r="G25" s="451"/>
      <c r="H25" s="451"/>
      <c r="I25" s="451"/>
      <c r="J25" s="451"/>
      <c r="K25" s="451"/>
      <c r="L25" s="831"/>
      <c r="M25" s="832"/>
      <c r="N25" s="451"/>
    </row>
  </sheetData>
  <sheetProtection/>
  <mergeCells count="63">
    <mergeCell ref="M1:N1"/>
    <mergeCell ref="K5:M5"/>
    <mergeCell ref="A6:C7"/>
    <mergeCell ref="D6:E7"/>
    <mergeCell ref="I6:K7"/>
    <mergeCell ref="L6:M7"/>
    <mergeCell ref="A4:J4"/>
    <mergeCell ref="L8:M8"/>
    <mergeCell ref="A10:C10"/>
    <mergeCell ref="D10:E10"/>
    <mergeCell ref="I10:K10"/>
    <mergeCell ref="L10:M10"/>
    <mergeCell ref="D9:E9"/>
    <mergeCell ref="A8:C8"/>
    <mergeCell ref="D8:E8"/>
    <mergeCell ref="I8:K8"/>
    <mergeCell ref="I9:K9"/>
    <mergeCell ref="I15:K15"/>
    <mergeCell ref="L14:M14"/>
    <mergeCell ref="I12:K12"/>
    <mergeCell ref="L11:M11"/>
    <mergeCell ref="L9:M9"/>
    <mergeCell ref="A12:C12"/>
    <mergeCell ref="D12:E12"/>
    <mergeCell ref="L12:M12"/>
    <mergeCell ref="A11:C11"/>
    <mergeCell ref="A15:C15"/>
    <mergeCell ref="D15:E15"/>
    <mergeCell ref="L13:M13"/>
    <mergeCell ref="D11:E11"/>
    <mergeCell ref="A16:C16"/>
    <mergeCell ref="D16:E16"/>
    <mergeCell ref="A13:C13"/>
    <mergeCell ref="D13:E13"/>
    <mergeCell ref="A14:C14"/>
    <mergeCell ref="D14:E14"/>
    <mergeCell ref="L15:M15"/>
    <mergeCell ref="A17:C17"/>
    <mergeCell ref="D17:E17"/>
    <mergeCell ref="A18:C18"/>
    <mergeCell ref="D18:E18"/>
    <mergeCell ref="I18:K18"/>
    <mergeCell ref="L18:M18"/>
    <mergeCell ref="D20:E20"/>
    <mergeCell ref="I20:K20"/>
    <mergeCell ref="L20:M20"/>
    <mergeCell ref="A21:C21"/>
    <mergeCell ref="A19:C19"/>
    <mergeCell ref="D19:E19"/>
    <mergeCell ref="I19:K19"/>
    <mergeCell ref="L19:M19"/>
    <mergeCell ref="D21:E21"/>
    <mergeCell ref="A20:C20"/>
    <mergeCell ref="I14:K14"/>
    <mergeCell ref="I11:K11"/>
    <mergeCell ref="L24:M24"/>
    <mergeCell ref="L25:M25"/>
    <mergeCell ref="I17:K17"/>
    <mergeCell ref="L21:M21"/>
    <mergeCell ref="L17:M17"/>
    <mergeCell ref="I22:K22"/>
    <mergeCell ref="L22:M22"/>
    <mergeCell ref="L23:M2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4">
      <selection activeCell="D10" sqref="D10"/>
    </sheetView>
  </sheetViews>
  <sheetFormatPr defaultColWidth="9.00390625" defaultRowHeight="12.75"/>
  <cols>
    <col min="1" max="1" width="15.625" style="0" customWidth="1"/>
    <col min="2" max="2" width="6.75390625" style="0" customWidth="1"/>
    <col min="3" max="3" width="14.375" style="0" customWidth="1"/>
    <col min="4" max="4" width="15.625" style="0" customWidth="1"/>
    <col min="5" max="5" width="28.25390625" style="0" customWidth="1"/>
    <col min="6" max="6" width="32.125" style="0" customWidth="1"/>
    <col min="7" max="7" width="19.875" style="0" customWidth="1"/>
    <col min="8" max="8" width="15.625" style="0" customWidth="1"/>
    <col min="9" max="9" width="15.375" style="0" customWidth="1"/>
  </cols>
  <sheetData>
    <row r="1" ht="12.75">
      <c r="F1" s="3" t="s">
        <v>303</v>
      </c>
    </row>
    <row r="2" spans="1:8" ht="15.75">
      <c r="A2" s="939" t="s">
        <v>338</v>
      </c>
      <c r="B2" s="940"/>
      <c r="C2" s="940"/>
      <c r="D2" s="940"/>
      <c r="E2" s="940"/>
      <c r="F2" s="940"/>
      <c r="G2" s="940"/>
      <c r="H2" s="2"/>
    </row>
    <row r="3" spans="1:8" ht="15.75">
      <c r="A3" s="419"/>
      <c r="B3" s="420"/>
      <c r="C3" s="420"/>
      <c r="D3" s="420"/>
      <c r="E3" s="420"/>
      <c r="F3" s="420"/>
      <c r="G3" s="420"/>
      <c r="H3" s="2"/>
    </row>
    <row r="4" spans="1:9" ht="12.75">
      <c r="A4" s="783" t="s">
        <v>565</v>
      </c>
      <c r="B4" s="783"/>
      <c r="C4" s="783"/>
      <c r="D4" s="783"/>
      <c r="E4" s="783"/>
      <c r="F4" s="783"/>
      <c r="H4" s="230"/>
      <c r="I4" s="232"/>
    </row>
    <row r="5" spans="1:9" ht="13.5" thickBot="1">
      <c r="A5" s="156"/>
      <c r="B5" s="233"/>
      <c r="C5" s="230"/>
      <c r="D5" s="230"/>
      <c r="E5" s="2"/>
      <c r="F5" s="463" t="s">
        <v>435</v>
      </c>
      <c r="G5" s="429"/>
      <c r="H5" s="230"/>
      <c r="I5" s="5"/>
    </row>
    <row r="6" spans="1:9" ht="16.5" thickBot="1">
      <c r="A6" s="273"/>
      <c r="B6" s="275"/>
      <c r="C6" s="941" t="s">
        <v>485</v>
      </c>
      <c r="D6" s="941" t="s">
        <v>487</v>
      </c>
      <c r="E6" s="943" t="s">
        <v>488</v>
      </c>
      <c r="F6" s="944"/>
      <c r="G6" s="464"/>
      <c r="H6" s="234"/>
      <c r="I6" s="235"/>
    </row>
    <row r="7" spans="1:9" ht="36.75" thickBot="1">
      <c r="A7" s="274" t="s">
        <v>191</v>
      </c>
      <c r="B7" s="276" t="s">
        <v>357</v>
      </c>
      <c r="C7" s="942"/>
      <c r="D7" s="942"/>
      <c r="E7" s="393" t="s">
        <v>192</v>
      </c>
      <c r="F7" s="236" t="s">
        <v>193</v>
      </c>
      <c r="G7" s="20"/>
      <c r="H7" s="20"/>
      <c r="I7" s="20"/>
    </row>
    <row r="8" spans="1:8" ht="13.5" thickBot="1">
      <c r="A8" s="146"/>
      <c r="B8" s="131"/>
      <c r="C8" s="237">
        <v>1</v>
      </c>
      <c r="D8" s="392">
        <v>2</v>
      </c>
      <c r="E8" s="237">
        <v>241</v>
      </c>
      <c r="F8" s="237">
        <v>243</v>
      </c>
      <c r="G8" s="14"/>
      <c r="H8" s="238"/>
    </row>
    <row r="9" spans="1:8" ht="12.75">
      <c r="A9" s="397" t="s">
        <v>194</v>
      </c>
      <c r="B9" s="400">
        <v>411</v>
      </c>
      <c r="C9" s="500"/>
      <c r="D9" s="277"/>
      <c r="E9" s="277"/>
      <c r="F9" s="277"/>
      <c r="G9" s="191"/>
      <c r="H9" s="191"/>
    </row>
    <row r="10" spans="1:8" ht="12.75">
      <c r="A10" s="398" t="s">
        <v>195</v>
      </c>
      <c r="B10" s="401">
        <v>412</v>
      </c>
      <c r="C10" s="501">
        <v>241988.23</v>
      </c>
      <c r="D10" s="21">
        <v>282720.51</v>
      </c>
      <c r="E10" s="21"/>
      <c r="F10" s="21">
        <v>197908.51</v>
      </c>
      <c r="G10" s="191"/>
      <c r="H10" s="191"/>
    </row>
    <row r="11" spans="1:8" ht="12.75">
      <c r="A11" s="398" t="s">
        <v>196</v>
      </c>
      <c r="B11" s="401">
        <v>413</v>
      </c>
      <c r="C11" s="501">
        <v>148354.14</v>
      </c>
      <c r="D11" s="21">
        <v>12633.23</v>
      </c>
      <c r="E11" s="21">
        <v>12633.23</v>
      </c>
      <c r="F11" s="21"/>
      <c r="G11" s="191"/>
      <c r="H11" s="191"/>
    </row>
    <row r="12" spans="1:8" ht="12.75">
      <c r="A12" s="398" t="s">
        <v>196</v>
      </c>
      <c r="B12" s="402">
        <v>414</v>
      </c>
      <c r="C12" s="543">
        <v>143964.24</v>
      </c>
      <c r="D12" s="144">
        <v>7296.48</v>
      </c>
      <c r="E12" s="21">
        <v>7296.48</v>
      </c>
      <c r="F12" s="396"/>
      <c r="G12" s="191"/>
      <c r="H12" s="191"/>
    </row>
    <row r="13" spans="1:8" ht="13.5" thickBot="1">
      <c r="A13" s="582" t="s">
        <v>440</v>
      </c>
      <c r="B13" s="403">
        <v>416</v>
      </c>
      <c r="C13" s="544">
        <v>1492010.17</v>
      </c>
      <c r="D13" s="544">
        <v>440550.32</v>
      </c>
      <c r="E13" s="395">
        <v>440550.32</v>
      </c>
      <c r="F13" s="395"/>
      <c r="G13" s="191"/>
      <c r="H13" s="191"/>
    </row>
    <row r="14" spans="1:8" ht="24" customHeight="1" thickBot="1">
      <c r="A14" s="394" t="s">
        <v>117</v>
      </c>
      <c r="B14" s="131"/>
      <c r="C14" s="239">
        <f>SUM(C9:C13)</f>
        <v>2026316.7799999998</v>
      </c>
      <c r="D14" s="239">
        <f>SUM(D9:D13)</f>
        <v>743200.54</v>
      </c>
      <c r="E14" s="404">
        <f>SUM(E9:E13)</f>
        <v>460480.03</v>
      </c>
      <c r="F14" s="404">
        <f>SUM(F9:F13)</f>
        <v>197908.51</v>
      </c>
      <c r="G14" s="240"/>
      <c r="H14" s="240"/>
    </row>
    <row r="16" spans="1:9" ht="12.75">
      <c r="A16" s="241" t="s">
        <v>197</v>
      </c>
      <c r="B16" s="24"/>
      <c r="C16" s="24"/>
      <c r="D16" s="24"/>
      <c r="E16" s="24"/>
      <c r="F16" s="11"/>
      <c r="G16" s="230"/>
      <c r="H16" s="242"/>
      <c r="I16" s="230"/>
    </row>
    <row r="17" spans="1:9" ht="15.75">
      <c r="A17" s="243"/>
      <c r="B17" s="244"/>
      <c r="C17" s="243"/>
      <c r="D17" s="243"/>
      <c r="E17" s="11"/>
      <c r="F17" s="234"/>
      <c r="G17" s="245"/>
      <c r="H17" s="246"/>
      <c r="I17" s="230"/>
    </row>
    <row r="18" spans="1:9" ht="15.75">
      <c r="A18" s="243"/>
      <c r="B18" s="244"/>
      <c r="C18" s="247"/>
      <c r="D18" s="247"/>
      <c r="E18" s="11"/>
      <c r="F18" s="234"/>
      <c r="G18" s="245"/>
      <c r="H18" s="246"/>
      <c r="I18" s="230"/>
    </row>
    <row r="19" spans="1:9" ht="12.75">
      <c r="A19" s="233" t="s">
        <v>577</v>
      </c>
      <c r="B19" s="11"/>
      <c r="C19" s="248" t="s">
        <v>198</v>
      </c>
      <c r="D19" s="249"/>
      <c r="E19" s="233" t="s">
        <v>51</v>
      </c>
      <c r="F19" s="233" t="s">
        <v>121</v>
      </c>
      <c r="I19" s="230"/>
    </row>
    <row r="20" spans="1:9" ht="12.75">
      <c r="A20" s="20" t="s">
        <v>568</v>
      </c>
      <c r="B20" s="20"/>
      <c r="C20" s="20"/>
      <c r="D20" s="745">
        <v>495483421</v>
      </c>
      <c r="E20" s="746">
        <v>42781</v>
      </c>
      <c r="F20" s="20" t="s">
        <v>554</v>
      </c>
      <c r="G20" s="20"/>
      <c r="H20" s="20"/>
      <c r="I20" s="230"/>
    </row>
    <row r="21" spans="1:9" ht="12.75">
      <c r="A21" s="16"/>
      <c r="B21" s="16"/>
      <c r="C21" s="14"/>
      <c r="D21" s="14"/>
      <c r="E21" s="14"/>
      <c r="F21" s="14"/>
      <c r="G21" s="14"/>
      <c r="H21" s="14"/>
      <c r="I21" s="230"/>
    </row>
    <row r="22" spans="1:9" ht="12.75">
      <c r="A22" s="16"/>
      <c r="B22" s="16"/>
      <c r="C22" s="191"/>
      <c r="D22" s="191"/>
      <c r="E22" s="11"/>
      <c r="F22" s="191"/>
      <c r="G22" s="191"/>
      <c r="H22" s="191"/>
      <c r="I22" s="230"/>
    </row>
    <row r="23" spans="1:9" ht="12.75">
      <c r="A23" s="16"/>
      <c r="B23" s="16"/>
      <c r="C23" s="191"/>
      <c r="D23" s="191"/>
      <c r="E23" s="11"/>
      <c r="F23" s="191"/>
      <c r="G23" s="191"/>
      <c r="H23" s="191"/>
      <c r="I23" s="230"/>
    </row>
    <row r="24" spans="1:9" ht="12.75">
      <c r="A24" s="16"/>
      <c r="B24" s="16"/>
      <c r="C24" s="191"/>
      <c r="D24" s="191"/>
      <c r="E24" s="11"/>
      <c r="F24" s="191"/>
      <c r="G24" s="191"/>
      <c r="H24" s="191"/>
      <c r="I24" s="230"/>
    </row>
    <row r="25" spans="1:9" ht="12.75">
      <c r="A25" s="16"/>
      <c r="B25" s="16"/>
      <c r="C25" s="191"/>
      <c r="D25" s="191"/>
      <c r="E25" s="11"/>
      <c r="F25" s="191"/>
      <c r="G25" s="191"/>
      <c r="H25" s="191"/>
      <c r="I25" s="230"/>
    </row>
    <row r="26" spans="1:9" ht="12.75">
      <c r="A26" s="16"/>
      <c r="B26" s="16"/>
      <c r="C26" s="191"/>
      <c r="D26" s="191"/>
      <c r="E26" s="191"/>
      <c r="F26" s="191"/>
      <c r="G26" s="191"/>
      <c r="H26" s="191"/>
      <c r="I26" s="230"/>
    </row>
    <row r="27" spans="1:9" ht="12.75">
      <c r="A27" s="11"/>
      <c r="B27" s="11"/>
      <c r="C27" s="11"/>
      <c r="D27" s="11"/>
      <c r="E27" s="11"/>
      <c r="F27" s="11"/>
      <c r="H27" s="230"/>
      <c r="I27" s="230"/>
    </row>
    <row r="28" spans="1:9" ht="12.75">
      <c r="A28" s="241"/>
      <c r="B28" s="24"/>
      <c r="C28" s="24"/>
      <c r="D28" s="24"/>
      <c r="E28" s="24"/>
      <c r="F28" s="11"/>
      <c r="G28" s="230"/>
      <c r="H28" s="230"/>
      <c r="I28" s="230"/>
    </row>
    <row r="29" spans="1:9" ht="12.75">
      <c r="A29" s="4"/>
      <c r="B29" s="24"/>
      <c r="C29" s="24"/>
      <c r="D29" s="24"/>
      <c r="E29" s="24"/>
      <c r="F29" s="11"/>
      <c r="G29" s="230"/>
      <c r="H29" s="230"/>
      <c r="I29" s="230"/>
    </row>
    <row r="30" spans="1:9" ht="15.75">
      <c r="A30" s="2"/>
      <c r="B30" s="250"/>
      <c r="C30" s="2"/>
      <c r="D30" s="2"/>
      <c r="F30" s="230"/>
      <c r="G30" s="230"/>
      <c r="H30" s="230"/>
      <c r="I30" s="230"/>
    </row>
    <row r="31" spans="1:9" ht="12.75">
      <c r="A31" s="251"/>
      <c r="B31" s="251"/>
      <c r="C31" s="251"/>
      <c r="E31" s="251"/>
      <c r="F31" s="251"/>
      <c r="H31" s="251"/>
      <c r="I31" s="230"/>
    </row>
  </sheetData>
  <sheetProtection/>
  <mergeCells count="5">
    <mergeCell ref="A2:G2"/>
    <mergeCell ref="C6:C7"/>
    <mergeCell ref="D6:D7"/>
    <mergeCell ref="E6:F6"/>
    <mergeCell ref="A4:F4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4.625" style="315" customWidth="1"/>
    <col min="2" max="2" width="39.25390625" style="315" customWidth="1"/>
    <col min="3" max="4" width="18.75390625" style="315" customWidth="1"/>
    <col min="5" max="16384" width="9.125" style="315" customWidth="1"/>
  </cols>
  <sheetData>
    <row r="1" spans="1:4" ht="12.75">
      <c r="A1" s="314"/>
      <c r="D1" s="354" t="s">
        <v>260</v>
      </c>
    </row>
    <row r="2" spans="1:2" ht="15">
      <c r="A2" s="316" t="s">
        <v>540</v>
      </c>
      <c r="B2" s="314"/>
    </row>
    <row r="4" spans="1:5" ht="12.75">
      <c r="A4" s="783" t="s">
        <v>565</v>
      </c>
      <c r="B4" s="783"/>
      <c r="C4" s="783"/>
      <c r="D4" s="783"/>
      <c r="E4" s="783"/>
    </row>
    <row r="7" spans="3:4" ht="14.25">
      <c r="C7" s="317"/>
      <c r="D7" s="317"/>
    </row>
    <row r="8" spans="2:4" ht="15.75" thickBot="1">
      <c r="B8" s="318"/>
      <c r="C8" s="945" t="s">
        <v>435</v>
      </c>
      <c r="D8" s="945"/>
    </row>
    <row r="9" spans="1:4" ht="26.25" thickBot="1">
      <c r="A9" s="319" t="s">
        <v>253</v>
      </c>
      <c r="B9" s="320" t="s">
        <v>164</v>
      </c>
      <c r="C9" s="321" t="s">
        <v>287</v>
      </c>
      <c r="D9" s="319" t="s">
        <v>254</v>
      </c>
    </row>
    <row r="10" spans="1:4" ht="15.75" customHeight="1" thickBot="1">
      <c r="A10" s="322">
        <v>1</v>
      </c>
      <c r="B10" s="369" t="s">
        <v>489</v>
      </c>
      <c r="C10" s="694">
        <v>1492010.17</v>
      </c>
      <c r="D10" s="704">
        <v>48639.17</v>
      </c>
    </row>
    <row r="11" spans="1:4" ht="15.75" customHeight="1">
      <c r="A11" s="322">
        <v>2</v>
      </c>
      <c r="B11" s="323" t="s">
        <v>169</v>
      </c>
      <c r="C11" s="695">
        <v>30000</v>
      </c>
      <c r="D11" s="705">
        <v>30000</v>
      </c>
    </row>
    <row r="12" spans="1:4" ht="15.75" customHeight="1">
      <c r="A12" s="322">
        <v>3</v>
      </c>
      <c r="B12" s="324" t="s">
        <v>170</v>
      </c>
      <c r="C12" s="696">
        <v>1736129</v>
      </c>
      <c r="D12" s="706">
        <v>1219751.15</v>
      </c>
    </row>
    <row r="13" spans="1:4" ht="15.75" customHeight="1">
      <c r="A13" s="322">
        <v>4</v>
      </c>
      <c r="B13" s="324" t="s">
        <v>171</v>
      </c>
      <c r="C13" s="696">
        <v>3020737.31</v>
      </c>
      <c r="D13" s="706">
        <v>3020737.31</v>
      </c>
    </row>
    <row r="14" spans="1:4" ht="15.75" customHeight="1">
      <c r="A14" s="322">
        <v>5</v>
      </c>
      <c r="B14" s="324" t="s">
        <v>278</v>
      </c>
      <c r="C14" s="696">
        <v>387200</v>
      </c>
      <c r="D14" s="706">
        <v>387200</v>
      </c>
    </row>
    <row r="15" spans="1:4" ht="15.75" customHeight="1" thickBot="1">
      <c r="A15" s="322">
        <v>6</v>
      </c>
      <c r="B15" s="325" t="s">
        <v>593</v>
      </c>
      <c r="C15" s="697">
        <v>210000</v>
      </c>
      <c r="D15" s="707">
        <v>210000</v>
      </c>
    </row>
    <row r="16" spans="1:6" ht="15.75" customHeight="1" thickBot="1">
      <c r="A16" s="326">
        <v>7</v>
      </c>
      <c r="B16" s="320" t="s">
        <v>174</v>
      </c>
      <c r="C16" s="694">
        <f>C11+C12+C13+C14+C15</f>
        <v>5384066.3100000005</v>
      </c>
      <c r="D16" s="703">
        <f>D11+D12+D13+D14+D15</f>
        <v>4867688.46</v>
      </c>
      <c r="F16" s="315" t="s">
        <v>112</v>
      </c>
    </row>
    <row r="17" spans="1:4" ht="15.75" customHeight="1" thickBot="1">
      <c r="A17" s="318"/>
      <c r="C17" s="698"/>
      <c r="D17" s="698"/>
    </row>
    <row r="18" spans="1:4" ht="15.75" customHeight="1">
      <c r="A18" s="327">
        <v>8</v>
      </c>
      <c r="B18" s="328" t="s">
        <v>277</v>
      </c>
      <c r="C18" s="699">
        <v>30000</v>
      </c>
      <c r="D18" s="708">
        <v>30000</v>
      </c>
    </row>
    <row r="19" spans="1:4" ht="15.75" customHeight="1">
      <c r="A19" s="322">
        <v>9</v>
      </c>
      <c r="B19" s="329" t="s">
        <v>276</v>
      </c>
      <c r="C19" s="696">
        <v>2807737.31</v>
      </c>
      <c r="D19" s="706">
        <v>2807737.31</v>
      </c>
    </row>
    <row r="20" spans="1:4" ht="15.75" customHeight="1">
      <c r="A20" s="322">
        <v>10</v>
      </c>
      <c r="B20" s="324" t="s">
        <v>275</v>
      </c>
      <c r="C20" s="696">
        <v>537940</v>
      </c>
      <c r="D20" s="706">
        <v>537940</v>
      </c>
    </row>
    <row r="21" spans="1:4" ht="15.75" customHeight="1">
      <c r="A21" s="322">
        <v>11</v>
      </c>
      <c r="B21" s="324" t="s">
        <v>178</v>
      </c>
      <c r="C21" s="696">
        <v>1959748.85</v>
      </c>
      <c r="D21" s="706">
        <v>0</v>
      </c>
    </row>
    <row r="22" spans="1:4" ht="15.75" customHeight="1" thickBot="1">
      <c r="A22" s="322">
        <v>12</v>
      </c>
      <c r="B22" s="330" t="s">
        <v>179</v>
      </c>
      <c r="C22" s="700">
        <v>1100100</v>
      </c>
      <c r="D22" s="709">
        <v>1100100</v>
      </c>
    </row>
    <row r="23" spans="1:4" ht="15.75" customHeight="1" thickBot="1">
      <c r="A23" s="326">
        <v>13</v>
      </c>
      <c r="B23" s="331" t="s">
        <v>180</v>
      </c>
      <c r="C23" s="701">
        <f>C18+C19+C20+C21+C22</f>
        <v>6435526.16</v>
      </c>
      <c r="D23" s="703">
        <f>D18+D19+D20+D21+D22</f>
        <v>4475777.3100000005</v>
      </c>
    </row>
    <row r="24" spans="1:4" ht="22.5" customHeight="1" thickBot="1">
      <c r="A24" s="318"/>
      <c r="C24" s="702"/>
      <c r="D24" s="710"/>
    </row>
    <row r="25" spans="1:6" ht="15.75" customHeight="1" thickBot="1">
      <c r="A25" s="332">
        <v>14</v>
      </c>
      <c r="B25" s="569" t="s">
        <v>490</v>
      </c>
      <c r="C25" s="703">
        <f>C10+C16-C23</f>
        <v>440550.3200000003</v>
      </c>
      <c r="D25" s="711">
        <f>D10+D16-D23</f>
        <v>440550.31999999937</v>
      </c>
      <c r="F25" s="333"/>
    </row>
    <row r="26" spans="1:6" ht="15.75" customHeight="1">
      <c r="A26" s="383" t="s">
        <v>274</v>
      </c>
      <c r="B26" s="382" t="s">
        <v>273</v>
      </c>
      <c r="C26" s="695">
        <v>160350.32</v>
      </c>
      <c r="D26" s="705">
        <v>160350.32</v>
      </c>
      <c r="F26" s="333"/>
    </row>
    <row r="27" spans="1:6" ht="15.75" customHeight="1">
      <c r="A27" s="381" t="s">
        <v>272</v>
      </c>
      <c r="B27" s="380" t="s">
        <v>271</v>
      </c>
      <c r="C27" s="696">
        <v>280200</v>
      </c>
      <c r="D27" s="706">
        <v>280200</v>
      </c>
      <c r="F27" s="333"/>
    </row>
    <row r="28" spans="1:6" ht="15.75" customHeight="1" thickBot="1">
      <c r="A28" s="379" t="s">
        <v>270</v>
      </c>
      <c r="B28" s="378" t="s">
        <v>269</v>
      </c>
      <c r="C28" s="700">
        <v>0</v>
      </c>
      <c r="D28" s="709">
        <v>0</v>
      </c>
      <c r="F28" s="333"/>
    </row>
    <row r="29" spans="1:6" ht="15.75" customHeight="1">
      <c r="A29" s="377"/>
      <c r="B29" s="376"/>
      <c r="C29" s="375"/>
      <c r="D29" s="375"/>
      <c r="F29" s="333"/>
    </row>
    <row r="31" ht="12.75">
      <c r="A31" s="333" t="s">
        <v>541</v>
      </c>
    </row>
    <row r="32" ht="12.75">
      <c r="A32" s="333" t="s">
        <v>268</v>
      </c>
    </row>
    <row r="33" ht="12.75">
      <c r="B33" s="334"/>
    </row>
    <row r="34" spans="1:4" ht="12.75">
      <c r="A34" s="315" t="s">
        <v>583</v>
      </c>
      <c r="D34" s="335" t="s">
        <v>584</v>
      </c>
    </row>
    <row r="35" ht="12.75">
      <c r="A35" s="315" t="s">
        <v>579</v>
      </c>
    </row>
    <row r="36" ht="12.75">
      <c r="A36" s="315" t="s">
        <v>578</v>
      </c>
    </row>
    <row r="39" ht="12.75">
      <c r="B39" s="333" t="s">
        <v>267</v>
      </c>
    </row>
    <row r="40" spans="1:2" ht="12.75">
      <c r="A40" s="333"/>
      <c r="B40" s="333"/>
    </row>
    <row r="41" ht="12.75">
      <c r="B41" s="333"/>
    </row>
    <row r="42" ht="12.75">
      <c r="B42" s="336" t="s">
        <v>225</v>
      </c>
    </row>
    <row r="43" ht="12.75">
      <c r="B43" s="336" t="s">
        <v>266</v>
      </c>
    </row>
    <row r="44" ht="12.75">
      <c r="B44" s="336" t="s">
        <v>226</v>
      </c>
    </row>
    <row r="45" ht="12.75">
      <c r="B45" s="336" t="s">
        <v>227</v>
      </c>
    </row>
    <row r="46" spans="1:2" ht="12.75">
      <c r="A46" s="318"/>
      <c r="B46" s="337" t="s">
        <v>228</v>
      </c>
    </row>
    <row r="47" spans="1:2" ht="12.75">
      <c r="A47" s="318"/>
      <c r="B47" s="334"/>
    </row>
    <row r="48" ht="12.75">
      <c r="A48" s="318"/>
    </row>
  </sheetData>
  <sheetProtection/>
  <mergeCells count="2">
    <mergeCell ref="C8:D8"/>
    <mergeCell ref="A4:E4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SM851</dc:creator>
  <cp:keywords/>
  <dc:description/>
  <cp:lastModifiedBy>Sadkova</cp:lastModifiedBy>
  <cp:lastPrinted>2017-02-16T14:55:56Z</cp:lastPrinted>
  <dcterms:created xsi:type="dcterms:W3CDTF">2003-01-13T07:08:28Z</dcterms:created>
  <dcterms:modified xsi:type="dcterms:W3CDTF">2017-02-17T06:34:57Z</dcterms:modified>
  <cp:category/>
  <cp:version/>
  <cp:contentType/>
  <cp:contentStatus/>
</cp:coreProperties>
</file>